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qheethafathims/Documents/TNG/2022-2023/YLP/"/>
    </mc:Choice>
  </mc:AlternateContent>
  <xr:revisionPtr revIDLastSave="0" documentId="13_ncr:1_{F3E5334B-8953-1A4C-8485-5FE533EF7FB8}" xr6:coauthVersionLast="47" xr6:coauthVersionMax="47" xr10:uidLastSave="{00000000-0000-0000-0000-000000000000}"/>
  <bookViews>
    <workbookView xWindow="0" yWindow="500" windowWidth="25600" windowHeight="14360" tabRatio="697" activeTab="2" xr2:uid="{00000000-000D-0000-FFFF-FFFF00000000}"/>
  </bookViews>
  <sheets>
    <sheet name="stage1" sheetId="6" r:id="rId1"/>
    <sheet name="S1Data" sheetId="7" r:id="rId2"/>
    <sheet name="stage2" sheetId="10" r:id="rId3"/>
    <sheet name="S2Data" sheetId="11" r:id="rId4"/>
    <sheet name="S1Analysis" sheetId="8" r:id="rId5"/>
    <sheet name="S2Analysis" sheetId="12" r:id="rId6"/>
    <sheet name="Student Comparision" sheetId="9" r:id="rId7"/>
    <sheet name="Stage-Wise Comparision" sheetId="1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1" l="1"/>
  <c r="I5" i="11" s="1"/>
  <c r="D5" i="11"/>
  <c r="E5" i="11"/>
  <c r="K5" i="11" s="1"/>
  <c r="F5" i="11"/>
  <c r="L5" i="11" s="1"/>
  <c r="G5" i="11"/>
  <c r="M5" i="11" s="1"/>
  <c r="C23" i="11"/>
  <c r="I23" i="11" s="1"/>
  <c r="D23" i="11"/>
  <c r="E23" i="11"/>
  <c r="K23" i="11" s="1"/>
  <c r="F23" i="11"/>
  <c r="L23" i="11" s="1"/>
  <c r="G23" i="11"/>
  <c r="M23" i="11" s="1"/>
  <c r="A27" i="11"/>
  <c r="B27" i="11"/>
  <c r="C27" i="11"/>
  <c r="D27" i="11"/>
  <c r="E27" i="11"/>
  <c r="K27" i="11" s="1"/>
  <c r="F27" i="11"/>
  <c r="L27" i="11" s="1"/>
  <c r="G27" i="11"/>
  <c r="M27" i="11" s="1"/>
  <c r="J27" i="11"/>
  <c r="A28" i="11"/>
  <c r="B28" i="11"/>
  <c r="C28" i="11"/>
  <c r="D28" i="11"/>
  <c r="J28" i="11" s="1"/>
  <c r="E28" i="11"/>
  <c r="K28" i="11" s="1"/>
  <c r="F28" i="11"/>
  <c r="L28" i="11" s="1"/>
  <c r="G28" i="11"/>
  <c r="M28" i="11" s="1"/>
  <c r="A29" i="11"/>
  <c r="B29" i="11"/>
  <c r="C29" i="11"/>
  <c r="I29" i="11" s="1"/>
  <c r="D29" i="11"/>
  <c r="E29" i="11"/>
  <c r="K29" i="11" s="1"/>
  <c r="F29" i="11"/>
  <c r="G29" i="11"/>
  <c r="M29" i="11" s="1"/>
  <c r="L29" i="11"/>
  <c r="A30" i="11"/>
  <c r="B30" i="11"/>
  <c r="C30" i="11"/>
  <c r="I30" i="11" s="1"/>
  <c r="D30" i="11"/>
  <c r="J30" i="11" s="1"/>
  <c r="E30" i="11"/>
  <c r="F30" i="11"/>
  <c r="G30" i="11"/>
  <c r="M30" i="11" s="1"/>
  <c r="K30" i="11"/>
  <c r="A31" i="11"/>
  <c r="B31" i="11"/>
  <c r="C31" i="11"/>
  <c r="I31" i="11" s="1"/>
  <c r="D31" i="11"/>
  <c r="J31" i="11" s="1"/>
  <c r="E31" i="11"/>
  <c r="K31" i="11" s="1"/>
  <c r="F31" i="11"/>
  <c r="L31" i="11" s="1"/>
  <c r="G31" i="11"/>
  <c r="M31" i="11" s="1"/>
  <c r="P40" i="10"/>
  <c r="Q40" i="10"/>
  <c r="R40" i="10"/>
  <c r="S40" i="10"/>
  <c r="O40" i="10"/>
  <c r="J40" i="10"/>
  <c r="K40" i="10"/>
  <c r="L40" i="10"/>
  <c r="M40" i="10"/>
  <c r="I40" i="10"/>
  <c r="D40" i="10"/>
  <c r="E40" i="10"/>
  <c r="F40" i="10"/>
  <c r="G40" i="10"/>
  <c r="C40" i="10"/>
  <c r="U40" i="10"/>
  <c r="C5" i="7"/>
  <c r="I5" i="7" s="1"/>
  <c r="D5" i="7"/>
  <c r="J5" i="7" s="1"/>
  <c r="E5" i="7"/>
  <c r="K5" i="7" s="1"/>
  <c r="F5" i="7"/>
  <c r="L5" i="7" s="1"/>
  <c r="G5" i="7"/>
  <c r="M5" i="7" s="1"/>
  <c r="C23" i="7"/>
  <c r="D23" i="7"/>
  <c r="E23" i="7"/>
  <c r="K23" i="7" s="1"/>
  <c r="F23" i="7"/>
  <c r="L23" i="7" s="1"/>
  <c r="G23" i="7"/>
  <c r="M23" i="7" s="1"/>
  <c r="J23" i="7"/>
  <c r="A27" i="7"/>
  <c r="B27" i="7"/>
  <c r="C27" i="7"/>
  <c r="D27" i="7"/>
  <c r="J27" i="7" s="1"/>
  <c r="E27" i="7"/>
  <c r="K27" i="7" s="1"/>
  <c r="F27" i="7"/>
  <c r="L27" i="7" s="1"/>
  <c r="G27" i="7"/>
  <c r="M27" i="7" s="1"/>
  <c r="A28" i="7"/>
  <c r="B28" i="7"/>
  <c r="C28" i="7"/>
  <c r="I28" i="7" s="1"/>
  <c r="D28" i="7"/>
  <c r="E28" i="7"/>
  <c r="K28" i="7" s="1"/>
  <c r="F28" i="7"/>
  <c r="L28" i="7" s="1"/>
  <c r="G28" i="7"/>
  <c r="M28" i="7" s="1"/>
  <c r="A29" i="7"/>
  <c r="B29" i="7"/>
  <c r="C29" i="7"/>
  <c r="I29" i="7" s="1"/>
  <c r="D29" i="7"/>
  <c r="E29" i="7"/>
  <c r="K29" i="7" s="1"/>
  <c r="F29" i="7"/>
  <c r="L29" i="7" s="1"/>
  <c r="G29" i="7"/>
  <c r="M29" i="7" s="1"/>
  <c r="A30" i="7"/>
  <c r="B30" i="7"/>
  <c r="C30" i="7"/>
  <c r="I30" i="7" s="1"/>
  <c r="D30" i="7"/>
  <c r="E30" i="7"/>
  <c r="K30" i="7" s="1"/>
  <c r="F30" i="7"/>
  <c r="L30" i="7" s="1"/>
  <c r="G30" i="7"/>
  <c r="M30" i="7" s="1"/>
  <c r="A31" i="7"/>
  <c r="B31" i="7"/>
  <c r="C31" i="7"/>
  <c r="D31" i="7"/>
  <c r="J31" i="7" s="1"/>
  <c r="E31" i="7"/>
  <c r="K31" i="7" s="1"/>
  <c r="F31" i="7"/>
  <c r="L31" i="7" s="1"/>
  <c r="G31" i="7"/>
  <c r="M31" i="7" s="1"/>
  <c r="I31" i="7"/>
  <c r="C40" i="6"/>
  <c r="A5" i="14"/>
  <c r="A4" i="14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8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" i="11"/>
  <c r="H31" i="11" l="1"/>
  <c r="H23" i="11"/>
  <c r="H27" i="11"/>
  <c r="N31" i="11"/>
  <c r="H29" i="11"/>
  <c r="H28" i="11"/>
  <c r="H30" i="11"/>
  <c r="I27" i="11"/>
  <c r="N27" i="11" s="1"/>
  <c r="H5" i="11"/>
  <c r="H28" i="7"/>
  <c r="H27" i="7"/>
  <c r="N31" i="7"/>
  <c r="H30" i="7"/>
  <c r="H31" i="7"/>
  <c r="J28" i="7"/>
  <c r="H29" i="7"/>
  <c r="I27" i="7"/>
  <c r="N27" i="7" s="1"/>
  <c r="H23" i="7"/>
  <c r="J5" i="11"/>
  <c r="N5" i="11" s="1"/>
  <c r="J23" i="11"/>
  <c r="N23" i="11" s="1"/>
  <c r="I28" i="11"/>
  <c r="N28" i="11" s="1"/>
  <c r="J29" i="11"/>
  <c r="N29" i="11" s="1"/>
  <c r="L30" i="11"/>
  <c r="N30" i="11" s="1"/>
  <c r="N5" i="7"/>
  <c r="H5" i="7"/>
  <c r="I23" i="7"/>
  <c r="N28" i="7"/>
  <c r="J29" i="7"/>
  <c r="N29" i="7" s="1"/>
  <c r="J30" i="7"/>
  <c r="N30" i="7" s="1"/>
  <c r="C3" i="11"/>
  <c r="D3" i="11"/>
  <c r="J3" i="11" s="1"/>
  <c r="E3" i="11"/>
  <c r="K3" i="11" s="1"/>
  <c r="F3" i="11"/>
  <c r="L3" i="11" s="1"/>
  <c r="G3" i="11"/>
  <c r="M3" i="11" s="1"/>
  <c r="C4" i="11"/>
  <c r="I4" i="11" s="1"/>
  <c r="D4" i="11"/>
  <c r="J4" i="11" s="1"/>
  <c r="E4" i="11"/>
  <c r="K4" i="11" s="1"/>
  <c r="F4" i="11"/>
  <c r="L4" i="11" s="1"/>
  <c r="G4" i="11"/>
  <c r="M4" i="11" s="1"/>
  <c r="C6" i="11"/>
  <c r="D6" i="11"/>
  <c r="J6" i="11" s="1"/>
  <c r="E6" i="11"/>
  <c r="K6" i="11" s="1"/>
  <c r="F6" i="11"/>
  <c r="L6" i="11" s="1"/>
  <c r="G6" i="11"/>
  <c r="M6" i="11" s="1"/>
  <c r="C7" i="11"/>
  <c r="I7" i="11" s="1"/>
  <c r="D7" i="11"/>
  <c r="J7" i="11" s="1"/>
  <c r="E7" i="11"/>
  <c r="K7" i="11" s="1"/>
  <c r="F7" i="11"/>
  <c r="L7" i="11" s="1"/>
  <c r="G7" i="11"/>
  <c r="M7" i="11" s="1"/>
  <c r="C8" i="11"/>
  <c r="I8" i="11" s="1"/>
  <c r="D8" i="11"/>
  <c r="J8" i="11" s="1"/>
  <c r="E8" i="11"/>
  <c r="K8" i="11" s="1"/>
  <c r="F8" i="11"/>
  <c r="L8" i="11" s="1"/>
  <c r="G8" i="11"/>
  <c r="C9" i="11"/>
  <c r="D9" i="11"/>
  <c r="J9" i="11" s="1"/>
  <c r="E9" i="11"/>
  <c r="K9" i="11" s="1"/>
  <c r="F9" i="11"/>
  <c r="L9" i="11" s="1"/>
  <c r="G9" i="11"/>
  <c r="M9" i="11" s="1"/>
  <c r="C10" i="11"/>
  <c r="I10" i="11" s="1"/>
  <c r="D10" i="11"/>
  <c r="J10" i="11" s="1"/>
  <c r="E10" i="11"/>
  <c r="K10" i="11" s="1"/>
  <c r="F10" i="11"/>
  <c r="L10" i="11" s="1"/>
  <c r="G10" i="11"/>
  <c r="M10" i="11" s="1"/>
  <c r="C11" i="11"/>
  <c r="I11" i="11" s="1"/>
  <c r="D11" i="11"/>
  <c r="J11" i="11" s="1"/>
  <c r="E11" i="11"/>
  <c r="K11" i="11" s="1"/>
  <c r="F11" i="11"/>
  <c r="L11" i="11" s="1"/>
  <c r="G11" i="11"/>
  <c r="M11" i="11" s="1"/>
  <c r="C12" i="11"/>
  <c r="I12" i="11" s="1"/>
  <c r="D12" i="11"/>
  <c r="J12" i="11" s="1"/>
  <c r="E12" i="11"/>
  <c r="K12" i="11" s="1"/>
  <c r="F12" i="11"/>
  <c r="L12" i="11" s="1"/>
  <c r="G12" i="11"/>
  <c r="M12" i="11" s="1"/>
  <c r="C13" i="11"/>
  <c r="D13" i="11"/>
  <c r="J13" i="11" s="1"/>
  <c r="E13" i="11"/>
  <c r="K13" i="11" s="1"/>
  <c r="F13" i="11"/>
  <c r="L13" i="11" s="1"/>
  <c r="G13" i="11"/>
  <c r="M13" i="11" s="1"/>
  <c r="C14" i="11"/>
  <c r="I14" i="11" s="1"/>
  <c r="D14" i="11"/>
  <c r="J14" i="11" s="1"/>
  <c r="E14" i="11"/>
  <c r="K14" i="11" s="1"/>
  <c r="F14" i="11"/>
  <c r="L14" i="11" s="1"/>
  <c r="G14" i="11"/>
  <c r="M14" i="11" s="1"/>
  <c r="C15" i="11"/>
  <c r="D15" i="11"/>
  <c r="J15" i="11" s="1"/>
  <c r="E15" i="11"/>
  <c r="K15" i="11" s="1"/>
  <c r="F15" i="11"/>
  <c r="L15" i="11" s="1"/>
  <c r="G15" i="11"/>
  <c r="M15" i="11" s="1"/>
  <c r="C16" i="11"/>
  <c r="I16" i="11" s="1"/>
  <c r="D16" i="11"/>
  <c r="J16" i="11" s="1"/>
  <c r="E16" i="11"/>
  <c r="K16" i="11" s="1"/>
  <c r="F16" i="11"/>
  <c r="L16" i="11" s="1"/>
  <c r="G16" i="11"/>
  <c r="M16" i="11" s="1"/>
  <c r="C17" i="11"/>
  <c r="I17" i="11" s="1"/>
  <c r="D17" i="11"/>
  <c r="J17" i="11" s="1"/>
  <c r="E17" i="11"/>
  <c r="K17" i="11" s="1"/>
  <c r="F17" i="11"/>
  <c r="L17" i="11" s="1"/>
  <c r="G17" i="11"/>
  <c r="M17" i="11" s="1"/>
  <c r="C18" i="11"/>
  <c r="D18" i="11"/>
  <c r="J18" i="11" s="1"/>
  <c r="E18" i="11"/>
  <c r="K18" i="11" s="1"/>
  <c r="F18" i="11"/>
  <c r="L18" i="11" s="1"/>
  <c r="G18" i="11"/>
  <c r="M18" i="11" s="1"/>
  <c r="C19" i="11"/>
  <c r="I19" i="11" s="1"/>
  <c r="D19" i="11"/>
  <c r="J19" i="11" s="1"/>
  <c r="E19" i="11"/>
  <c r="K19" i="11" s="1"/>
  <c r="F19" i="11"/>
  <c r="L19" i="11" s="1"/>
  <c r="G19" i="11"/>
  <c r="M19" i="11" s="1"/>
  <c r="C20" i="11"/>
  <c r="I20" i="11" s="1"/>
  <c r="D20" i="11"/>
  <c r="J20" i="11" s="1"/>
  <c r="E20" i="11"/>
  <c r="K20" i="11" s="1"/>
  <c r="F20" i="11"/>
  <c r="L20" i="11" s="1"/>
  <c r="G20" i="11"/>
  <c r="M20" i="11" s="1"/>
  <c r="C21" i="11"/>
  <c r="D21" i="11"/>
  <c r="J21" i="11" s="1"/>
  <c r="E21" i="11"/>
  <c r="K21" i="11" s="1"/>
  <c r="F21" i="11"/>
  <c r="L21" i="11" s="1"/>
  <c r="G21" i="11"/>
  <c r="M21" i="11" s="1"/>
  <c r="C22" i="11"/>
  <c r="I22" i="11" s="1"/>
  <c r="D22" i="11"/>
  <c r="J22" i="11" s="1"/>
  <c r="E22" i="11"/>
  <c r="K22" i="11" s="1"/>
  <c r="F22" i="11"/>
  <c r="L22" i="11" s="1"/>
  <c r="G22" i="11"/>
  <c r="M22" i="11" s="1"/>
  <c r="C24" i="11"/>
  <c r="I24" i="11" s="1"/>
  <c r="D24" i="11"/>
  <c r="J24" i="11" s="1"/>
  <c r="E24" i="11"/>
  <c r="K24" i="11" s="1"/>
  <c r="F24" i="11"/>
  <c r="L24" i="11" s="1"/>
  <c r="G24" i="11"/>
  <c r="M24" i="11" s="1"/>
  <c r="C25" i="11"/>
  <c r="I25" i="11" s="1"/>
  <c r="D25" i="11"/>
  <c r="J25" i="11" s="1"/>
  <c r="E25" i="11"/>
  <c r="K25" i="11" s="1"/>
  <c r="F25" i="11"/>
  <c r="G25" i="11"/>
  <c r="M25" i="11" s="1"/>
  <c r="C26" i="11"/>
  <c r="I26" i="11" s="1"/>
  <c r="D26" i="11"/>
  <c r="J26" i="11" s="1"/>
  <c r="E26" i="11"/>
  <c r="K26" i="11" s="1"/>
  <c r="F26" i="11"/>
  <c r="L26" i="11" s="1"/>
  <c r="G26" i="11"/>
  <c r="M26" i="11" s="1"/>
  <c r="D2" i="11"/>
  <c r="E2" i="11"/>
  <c r="F2" i="11"/>
  <c r="G2" i="11"/>
  <c r="C2" i="11"/>
  <c r="O40" i="6"/>
  <c r="A7" i="11"/>
  <c r="A6" i="11"/>
  <c r="A5" i="11"/>
  <c r="A4" i="11"/>
  <c r="A3" i="11"/>
  <c r="A2" i="11"/>
  <c r="Y40" i="10"/>
  <c r="X40" i="10"/>
  <c r="W40" i="10"/>
  <c r="V40" i="10"/>
  <c r="N40" i="10"/>
  <c r="G3" i="7"/>
  <c r="M3" i="7" s="1"/>
  <c r="G4" i="7"/>
  <c r="M4" i="7" s="1"/>
  <c r="G6" i="7"/>
  <c r="M6" i="7" s="1"/>
  <c r="G7" i="7"/>
  <c r="M7" i="7" s="1"/>
  <c r="G8" i="7"/>
  <c r="M8" i="7" s="1"/>
  <c r="G9" i="7"/>
  <c r="M9" i="7" s="1"/>
  <c r="G10" i="7"/>
  <c r="M10" i="7" s="1"/>
  <c r="G11" i="7"/>
  <c r="M11" i="7" s="1"/>
  <c r="G12" i="7"/>
  <c r="M12" i="7" s="1"/>
  <c r="G13" i="7"/>
  <c r="M13" i="7" s="1"/>
  <c r="G14" i="7"/>
  <c r="M14" i="7" s="1"/>
  <c r="G15" i="7"/>
  <c r="M15" i="7" s="1"/>
  <c r="G16" i="7"/>
  <c r="M16" i="7" s="1"/>
  <c r="G17" i="7"/>
  <c r="M17" i="7" s="1"/>
  <c r="G18" i="7"/>
  <c r="M18" i="7" s="1"/>
  <c r="G19" i="7"/>
  <c r="M19" i="7" s="1"/>
  <c r="G20" i="7"/>
  <c r="M20" i="7" s="1"/>
  <c r="G21" i="7"/>
  <c r="M21" i="7" s="1"/>
  <c r="G22" i="7"/>
  <c r="M22" i="7" s="1"/>
  <c r="G24" i="7"/>
  <c r="M24" i="7" s="1"/>
  <c r="G25" i="7"/>
  <c r="M25" i="7" s="1"/>
  <c r="G26" i="7"/>
  <c r="M26" i="7" s="1"/>
  <c r="F3" i="7"/>
  <c r="L3" i="7" s="1"/>
  <c r="F4" i="7"/>
  <c r="L4" i="7" s="1"/>
  <c r="F6" i="7"/>
  <c r="L6" i="7" s="1"/>
  <c r="F7" i="7"/>
  <c r="L7" i="7" s="1"/>
  <c r="F8" i="7"/>
  <c r="L8" i="7" s="1"/>
  <c r="F9" i="7"/>
  <c r="L9" i="7" s="1"/>
  <c r="F10" i="7"/>
  <c r="L10" i="7" s="1"/>
  <c r="F11" i="7"/>
  <c r="L11" i="7" s="1"/>
  <c r="F12" i="7"/>
  <c r="L12" i="7" s="1"/>
  <c r="F13" i="7"/>
  <c r="L13" i="7" s="1"/>
  <c r="F14" i="7"/>
  <c r="L14" i="7" s="1"/>
  <c r="F15" i="7"/>
  <c r="L15" i="7" s="1"/>
  <c r="F16" i="7"/>
  <c r="L16" i="7" s="1"/>
  <c r="F17" i="7"/>
  <c r="L17" i="7" s="1"/>
  <c r="F18" i="7"/>
  <c r="L18" i="7" s="1"/>
  <c r="F19" i="7"/>
  <c r="L19" i="7" s="1"/>
  <c r="F20" i="7"/>
  <c r="L20" i="7" s="1"/>
  <c r="F21" i="7"/>
  <c r="L21" i="7" s="1"/>
  <c r="F22" i="7"/>
  <c r="L22" i="7" s="1"/>
  <c r="F24" i="7"/>
  <c r="L24" i="7" s="1"/>
  <c r="F25" i="7"/>
  <c r="L25" i="7" s="1"/>
  <c r="F26" i="7"/>
  <c r="L26" i="7" s="1"/>
  <c r="E3" i="7"/>
  <c r="K3" i="7" s="1"/>
  <c r="E4" i="7"/>
  <c r="K4" i="7" s="1"/>
  <c r="E6" i="7"/>
  <c r="K6" i="7" s="1"/>
  <c r="E7" i="7"/>
  <c r="K7" i="7" s="1"/>
  <c r="E8" i="7"/>
  <c r="K8" i="7" s="1"/>
  <c r="E9" i="7"/>
  <c r="K9" i="7" s="1"/>
  <c r="E10" i="7"/>
  <c r="K10" i="7" s="1"/>
  <c r="E11" i="7"/>
  <c r="K11" i="7" s="1"/>
  <c r="E12" i="7"/>
  <c r="K12" i="7" s="1"/>
  <c r="E13" i="7"/>
  <c r="K13" i="7" s="1"/>
  <c r="E14" i="7"/>
  <c r="K14" i="7" s="1"/>
  <c r="E15" i="7"/>
  <c r="K15" i="7" s="1"/>
  <c r="E16" i="7"/>
  <c r="K16" i="7" s="1"/>
  <c r="E17" i="7"/>
  <c r="K17" i="7" s="1"/>
  <c r="E18" i="7"/>
  <c r="K18" i="7" s="1"/>
  <c r="E19" i="7"/>
  <c r="K19" i="7" s="1"/>
  <c r="E20" i="7"/>
  <c r="K20" i="7" s="1"/>
  <c r="E21" i="7"/>
  <c r="K21" i="7" s="1"/>
  <c r="E22" i="7"/>
  <c r="K22" i="7" s="1"/>
  <c r="E24" i="7"/>
  <c r="K24" i="7" s="1"/>
  <c r="E25" i="7"/>
  <c r="K25" i="7" s="1"/>
  <c r="E26" i="7"/>
  <c r="K26" i="7" s="1"/>
  <c r="D3" i="7"/>
  <c r="J3" i="7" s="1"/>
  <c r="D4" i="7"/>
  <c r="J4" i="7" s="1"/>
  <c r="D6" i="7"/>
  <c r="J6" i="7" s="1"/>
  <c r="D7" i="7"/>
  <c r="J7" i="7" s="1"/>
  <c r="D8" i="7"/>
  <c r="J8" i="7" s="1"/>
  <c r="D9" i="7"/>
  <c r="J9" i="7" s="1"/>
  <c r="D10" i="7"/>
  <c r="J10" i="7" s="1"/>
  <c r="D11" i="7"/>
  <c r="J11" i="7" s="1"/>
  <c r="D12" i="7"/>
  <c r="J12" i="7" s="1"/>
  <c r="D13" i="7"/>
  <c r="J13" i="7" s="1"/>
  <c r="D14" i="7"/>
  <c r="J14" i="7" s="1"/>
  <c r="D15" i="7"/>
  <c r="J15" i="7" s="1"/>
  <c r="D16" i="7"/>
  <c r="J16" i="7" s="1"/>
  <c r="D17" i="7"/>
  <c r="J17" i="7" s="1"/>
  <c r="D18" i="7"/>
  <c r="J18" i="7" s="1"/>
  <c r="D19" i="7"/>
  <c r="J19" i="7" s="1"/>
  <c r="D20" i="7"/>
  <c r="J20" i="7" s="1"/>
  <c r="D21" i="7"/>
  <c r="J21" i="7" s="1"/>
  <c r="D22" i="7"/>
  <c r="J22" i="7" s="1"/>
  <c r="D24" i="7"/>
  <c r="J24" i="7" s="1"/>
  <c r="D25" i="7"/>
  <c r="J25" i="7" s="1"/>
  <c r="D26" i="7"/>
  <c r="J26" i="7" s="1"/>
  <c r="C3" i="7"/>
  <c r="I3" i="7" s="1"/>
  <c r="C4" i="7"/>
  <c r="I4" i="7" s="1"/>
  <c r="C6" i="7"/>
  <c r="I6" i="7" s="1"/>
  <c r="C7" i="7"/>
  <c r="I7" i="7" s="1"/>
  <c r="C8" i="7"/>
  <c r="I8" i="7" s="1"/>
  <c r="C9" i="7"/>
  <c r="I9" i="7" s="1"/>
  <c r="C10" i="7"/>
  <c r="I10" i="7" s="1"/>
  <c r="C11" i="7"/>
  <c r="I11" i="7" s="1"/>
  <c r="C12" i="7"/>
  <c r="I12" i="7" s="1"/>
  <c r="C13" i="7"/>
  <c r="I13" i="7" s="1"/>
  <c r="C14" i="7"/>
  <c r="I14" i="7" s="1"/>
  <c r="C15" i="7"/>
  <c r="I15" i="7" s="1"/>
  <c r="C16" i="7"/>
  <c r="I16" i="7" s="1"/>
  <c r="C17" i="7"/>
  <c r="I17" i="7" s="1"/>
  <c r="C18" i="7"/>
  <c r="I18" i="7" s="1"/>
  <c r="C19" i="7"/>
  <c r="I19" i="7" s="1"/>
  <c r="C20" i="7"/>
  <c r="I20" i="7" s="1"/>
  <c r="C21" i="7"/>
  <c r="I21" i="7" s="1"/>
  <c r="C22" i="7"/>
  <c r="I22" i="7" s="1"/>
  <c r="C24" i="7"/>
  <c r="I24" i="7" s="1"/>
  <c r="C25" i="7"/>
  <c r="I25" i="7" s="1"/>
  <c r="C26" i="7"/>
  <c r="I26" i="7" s="1"/>
  <c r="D2" i="7"/>
  <c r="E2" i="7"/>
  <c r="F2" i="7"/>
  <c r="G2" i="7"/>
  <c r="C2" i="7"/>
  <c r="A2" i="7"/>
  <c r="B2" i="7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D40" i="6"/>
  <c r="E40" i="6"/>
  <c r="F40" i="6"/>
  <c r="G40" i="6"/>
  <c r="I40" i="6"/>
  <c r="J40" i="6"/>
  <c r="K40" i="6"/>
  <c r="L40" i="6"/>
  <c r="M40" i="6"/>
  <c r="P40" i="6"/>
  <c r="Q40" i="6"/>
  <c r="R40" i="6"/>
  <c r="S40" i="6"/>
  <c r="U40" i="6"/>
  <c r="V40" i="6"/>
  <c r="W40" i="6"/>
  <c r="X40" i="6"/>
  <c r="Y40" i="6"/>
  <c r="N6" i="7" l="1"/>
  <c r="D32" i="7"/>
  <c r="E32" i="7"/>
  <c r="D4" i="14" s="1"/>
  <c r="L2" i="7"/>
  <c r="L32" i="7" s="1"/>
  <c r="K4" i="14" s="1"/>
  <c r="F32" i="7"/>
  <c r="E4" i="14" s="1"/>
  <c r="C32" i="7"/>
  <c r="B4" i="14" s="1"/>
  <c r="M2" i="7"/>
  <c r="M32" i="7" s="1"/>
  <c r="L4" i="14" s="1"/>
  <c r="G32" i="7"/>
  <c r="F4" i="14" s="1"/>
  <c r="G4" i="9"/>
  <c r="C4" i="9"/>
  <c r="H3" i="12"/>
  <c r="D3" i="12"/>
  <c r="N4" i="9"/>
  <c r="J4" i="9"/>
  <c r="F4" i="9"/>
  <c r="G3" i="12"/>
  <c r="C3" i="12"/>
  <c r="E4" i="9"/>
  <c r="F3" i="12"/>
  <c r="L4" i="9"/>
  <c r="H4" i="9"/>
  <c r="D4" i="9"/>
  <c r="E3" i="12"/>
  <c r="M3" i="9"/>
  <c r="E3" i="9"/>
  <c r="N3" i="8"/>
  <c r="F3" i="8"/>
  <c r="H3" i="9"/>
  <c r="D3" i="9"/>
  <c r="M3" i="8"/>
  <c r="E3" i="8"/>
  <c r="G3" i="9"/>
  <c r="C3" i="9"/>
  <c r="L3" i="8"/>
  <c r="H3" i="8"/>
  <c r="D3" i="8"/>
  <c r="F3" i="9"/>
  <c r="G3" i="8"/>
  <c r="C3" i="8"/>
  <c r="N19" i="11"/>
  <c r="C32" i="11"/>
  <c r="B5" i="14" s="1"/>
  <c r="G32" i="11"/>
  <c r="F5" i="14" s="1"/>
  <c r="N23" i="7"/>
  <c r="N17" i="7"/>
  <c r="N12" i="7"/>
  <c r="N21" i="7"/>
  <c r="N13" i="7"/>
  <c r="N4" i="7"/>
  <c r="C4" i="14"/>
  <c r="N24" i="7"/>
  <c r="N18" i="7"/>
  <c r="N26" i="11"/>
  <c r="N17" i="11"/>
  <c r="N14" i="11"/>
  <c r="M2" i="11"/>
  <c r="N3" i="12" s="1"/>
  <c r="H9" i="11"/>
  <c r="I9" i="11"/>
  <c r="N9" i="11" s="1"/>
  <c r="E32" i="11"/>
  <c r="D5" i="14" s="1"/>
  <c r="H25" i="11"/>
  <c r="L25" i="11"/>
  <c r="N25" i="11" s="1"/>
  <c r="N24" i="11"/>
  <c r="N12" i="11"/>
  <c r="H8" i="11"/>
  <c r="M8" i="11"/>
  <c r="N8" i="11" s="1"/>
  <c r="N7" i="11"/>
  <c r="H3" i="11"/>
  <c r="I3" i="11"/>
  <c r="N3" i="11" s="1"/>
  <c r="F32" i="11"/>
  <c r="E5" i="14" s="1"/>
  <c r="D32" i="11"/>
  <c r="C5" i="14" s="1"/>
  <c r="H18" i="11"/>
  <c r="I18" i="11"/>
  <c r="N18" i="11" s="1"/>
  <c r="H15" i="11"/>
  <c r="I15" i="11"/>
  <c r="N15" i="11" s="1"/>
  <c r="N10" i="11"/>
  <c r="I2" i="11"/>
  <c r="J3" i="12" s="1"/>
  <c r="H6" i="11"/>
  <c r="I6" i="11"/>
  <c r="N6" i="11" s="1"/>
  <c r="N20" i="11"/>
  <c r="H21" i="11"/>
  <c r="I21" i="11"/>
  <c r="N21" i="11" s="1"/>
  <c r="H17" i="11"/>
  <c r="J2" i="11"/>
  <c r="K4" i="9" s="1"/>
  <c r="H13" i="11"/>
  <c r="I13" i="11"/>
  <c r="N13" i="11" s="1"/>
  <c r="N4" i="11"/>
  <c r="K2" i="11"/>
  <c r="N22" i="11"/>
  <c r="N16" i="11"/>
  <c r="N11" i="11"/>
  <c r="L2" i="11"/>
  <c r="M3" i="12" s="1"/>
  <c r="N20" i="7"/>
  <c r="N19" i="7"/>
  <c r="N11" i="7"/>
  <c r="N16" i="7"/>
  <c r="N8" i="7"/>
  <c r="N22" i="7"/>
  <c r="N14" i="7"/>
  <c r="N25" i="7"/>
  <c r="N9" i="7"/>
  <c r="N26" i="7"/>
  <c r="N15" i="7"/>
  <c r="N3" i="7"/>
  <c r="I2" i="7"/>
  <c r="J3" i="9" s="1"/>
  <c r="N7" i="7"/>
  <c r="J2" i="7"/>
  <c r="K3" i="9" s="1"/>
  <c r="N10" i="7"/>
  <c r="K2" i="7"/>
  <c r="H20" i="11"/>
  <c r="I4" i="9" s="1"/>
  <c r="H10" i="11"/>
  <c r="H7" i="11"/>
  <c r="H22" i="11"/>
  <c r="H19" i="11"/>
  <c r="H12" i="11"/>
  <c r="H24" i="11"/>
  <c r="H14" i="11"/>
  <c r="H11" i="11"/>
  <c r="H26" i="11"/>
  <c r="H16" i="11"/>
  <c r="H4" i="11"/>
  <c r="H2" i="11"/>
  <c r="I3" i="12" s="1"/>
  <c r="H25" i="7"/>
  <c r="H21" i="7"/>
  <c r="H19" i="7"/>
  <c r="H17" i="7"/>
  <c r="H15" i="7"/>
  <c r="H13" i="7"/>
  <c r="H11" i="7"/>
  <c r="H9" i="7"/>
  <c r="H6" i="7"/>
  <c r="H4" i="7"/>
  <c r="H2" i="7"/>
  <c r="H26" i="7"/>
  <c r="H24" i="7"/>
  <c r="H22" i="7"/>
  <c r="H20" i="7"/>
  <c r="H18" i="7"/>
  <c r="H16" i="7"/>
  <c r="H14" i="7"/>
  <c r="H12" i="7"/>
  <c r="H10" i="7"/>
  <c r="H8" i="7"/>
  <c r="H7" i="7"/>
  <c r="H3" i="7"/>
  <c r="I3" i="8" l="1"/>
  <c r="M4" i="9"/>
  <c r="M5" i="9" s="1"/>
  <c r="I3" i="9"/>
  <c r="I5" i="9" s="1"/>
  <c r="N3" i="9"/>
  <c r="L3" i="9"/>
  <c r="L5" i="9" s="1"/>
  <c r="K32" i="11"/>
  <c r="J5" i="14" s="1"/>
  <c r="L3" i="12"/>
  <c r="J32" i="11"/>
  <c r="I5" i="14" s="1"/>
  <c r="K3" i="12"/>
  <c r="J32" i="7"/>
  <c r="I4" i="14" s="1"/>
  <c r="K3" i="8"/>
  <c r="I32" i="7"/>
  <c r="H4" i="14" s="1"/>
  <c r="J3" i="8"/>
  <c r="F6" i="14"/>
  <c r="H32" i="7"/>
  <c r="G4" i="14" s="1"/>
  <c r="K32" i="7"/>
  <c r="J4" i="14" s="1"/>
  <c r="C6" i="14"/>
  <c r="B6" i="14"/>
  <c r="E6" i="14"/>
  <c r="D6" i="14"/>
  <c r="M32" i="11"/>
  <c r="L5" i="14" s="1"/>
  <c r="L6" i="14" s="1"/>
  <c r="L32" i="11"/>
  <c r="K5" i="14" s="1"/>
  <c r="K6" i="14" s="1"/>
  <c r="J5" i="9"/>
  <c r="N5" i="9"/>
  <c r="K5" i="9"/>
  <c r="H32" i="11"/>
  <c r="G5" i="14" s="1"/>
  <c r="N2" i="11"/>
  <c r="O4" i="9" s="1"/>
  <c r="I32" i="11"/>
  <c r="H5" i="14" s="1"/>
  <c r="N2" i="7"/>
  <c r="E5" i="9"/>
  <c r="G5" i="9"/>
  <c r="D5" i="9"/>
  <c r="F5" i="9"/>
  <c r="H5" i="9"/>
  <c r="O3" i="8" l="1"/>
  <c r="O3" i="9"/>
  <c r="O5" i="9" s="1"/>
  <c r="J6" i="14"/>
  <c r="I6" i="14"/>
  <c r="N32" i="11"/>
  <c r="M5" i="14" s="1"/>
  <c r="O3" i="12"/>
  <c r="H6" i="14"/>
  <c r="N32" i="7"/>
  <c r="M4" i="14" s="1"/>
  <c r="G6" i="14"/>
  <c r="M6" i="14" l="1"/>
</calcChain>
</file>

<file path=xl/sharedStrings.xml><?xml version="1.0" encoding="utf-8"?>
<sst xmlns="http://schemas.openxmlformats.org/spreadsheetml/2006/main" count="388" uniqueCount="112">
  <si>
    <t>Emerging</t>
  </si>
  <si>
    <t>1-3</t>
  </si>
  <si>
    <t>Expected</t>
  </si>
  <si>
    <t>4-7</t>
  </si>
  <si>
    <t>Exceeding</t>
  </si>
  <si>
    <t>8-10</t>
  </si>
  <si>
    <t xml:space="preserve">Class Teacher : </t>
  </si>
  <si>
    <t>Ms.Baqheetha Fathima</t>
  </si>
  <si>
    <t>year</t>
  </si>
  <si>
    <t>Section</t>
  </si>
  <si>
    <t>STAGE - PLANNING AND PREPARATION</t>
  </si>
  <si>
    <t>Academic Year 2021-2022</t>
  </si>
  <si>
    <t>Student Information</t>
  </si>
  <si>
    <t>Student ID</t>
  </si>
  <si>
    <t>Name</t>
  </si>
  <si>
    <t>Critical Thinking</t>
  </si>
  <si>
    <t>Problem Solving</t>
  </si>
  <si>
    <t>Decision Making</t>
  </si>
  <si>
    <t>Communication skills</t>
  </si>
  <si>
    <t>Research</t>
  </si>
  <si>
    <t>Reflection Log</t>
  </si>
  <si>
    <t>She has got insight about the program "Species survival" through discussions. She started her research to understand various terminologies such as "Endangered / Thretened / Vulnerable / Extinct Species". All key skills were at emerging level.</t>
  </si>
  <si>
    <t>Her research further enhanced to  think critically about various edangered / extinct animals along with the reason for their endangerement.</t>
  </si>
  <si>
    <t>She extended her research to analyse the meaning and importance of maintaining  bio-diversity. She thought critically about food chain and food web of various habitats and communicated upto the expected level.</t>
  </si>
  <si>
    <t>She analysed the big question "How to protect the endangered species?". She critically explored about the "Endangered species Act" in detail and communicated upto the expected level.</t>
  </si>
  <si>
    <t>Her research skills were emerging to understand the list of various endangered/extict animals and the reason for their endangerement.</t>
  </si>
  <si>
    <t>She understood  the meaning of bio-diversity and started researching about the importance of maintaining  bio-diversity. She was encouraged to research about food web and food chain of forest habitat and communicated the same through posters.</t>
  </si>
  <si>
    <t>She analysed the big question "How to protect the endangered species?". She understood the meaning of "Endangered species Act" in detail and communicated upto the expected level.</t>
  </si>
  <si>
    <t>He has got insight about the program "Species survival" through discussions. He started his research to understand various terminologies such as "Endangered / Thretened / Vulnerable / Extinct Species". All key skills were at emerging level.</t>
  </si>
  <si>
    <t>His research skills were emerging to understand the list of various endangered/extict animals and the reason for their endangerement.</t>
  </si>
  <si>
    <t>He understood  the meaning of bio-diversity and started researching about the importance of maintaining  bio-diversity. He was encouraged to research about food web and food chain of forest habitat and communicated the same through posters.</t>
  </si>
  <si>
    <t>He analysed the big question "How to protect the endangered species?". He critically explored about the "Endangered species Act" in detail and communicated upto the expected level.</t>
  </si>
  <si>
    <t>His research further enhanced to  think critically about various edangered / extinct animals along with the reason for their endangerement.</t>
  </si>
  <si>
    <t>He extended his research to analyse the meaning and importance of maintaining  bio-diversity. He thought critically about food chain and food web of various habitats and communicated upto the expected level.</t>
  </si>
  <si>
    <t>Total</t>
  </si>
  <si>
    <t>ID</t>
  </si>
  <si>
    <t>Nme</t>
  </si>
  <si>
    <t>TOT</t>
  </si>
  <si>
    <t>Critical Thinking%</t>
  </si>
  <si>
    <t>Problem Solving%</t>
  </si>
  <si>
    <t>Decision Making%</t>
  </si>
  <si>
    <t>Communication skills%</t>
  </si>
  <si>
    <t>Research %</t>
  </si>
  <si>
    <t>Total %</t>
  </si>
  <si>
    <t>Stage 1 Data of Section - YLP</t>
  </si>
  <si>
    <t>Class Teacher</t>
  </si>
  <si>
    <t>Ms. Baqheetha Fathima</t>
  </si>
  <si>
    <t>Year</t>
  </si>
  <si>
    <t>STAGE 2 - PRESENTATION</t>
  </si>
  <si>
    <t>Month : January - February</t>
  </si>
  <si>
    <t>She extended her research to explore critically about various organizations that protect endangered species and Qatar's efforts to protect the endangered species. Also she communicated her findings through poster.</t>
  </si>
  <si>
    <t>Her research skills were exceeding and started her presentation. She created models to represent forest habitat, various interesting facts about the animals and how they become endangered.</t>
  </si>
  <si>
    <t>She collaborated with her team members, comminicated their team findings about various forest animals, their endangerement and the ways to protect them as a ppt with proper body language, eye contact and gesture in an exceeding level.</t>
  </si>
  <si>
    <t>Her research skills were upto the expected level and started her presentation. She created models to represent forest habitat, various interesting facts about the animals and how they become endangered.</t>
  </si>
  <si>
    <t>She collaborated with her team members, comminicated their team findings about various forest animals, their endangerement and the ways to protect them as a ppt with proper body language, eye contact and gesture.</t>
  </si>
  <si>
    <t>He extended his research to explore critically about various organizations that protect endangered species and Qatar's efforts to protect the endangered species. Also he communicated his findings through poster.</t>
  </si>
  <si>
    <t xml:space="preserve">His research skills were exceeding and started his presentation. He created models to represent forest habitat, various interesting facts about the animals and how they become endangered. </t>
  </si>
  <si>
    <t>He collaborated with his team members, comminicated their team findings about various forest animals, their endangerement and the ways to protect them as a ppt with proper body language, eye contact and gesture.</t>
  </si>
  <si>
    <t xml:space="preserve">His research skills were exceeding and started his presentation. He created models to represent ocean habitat, various interesting facts about the animals and how they become endangered. </t>
  </si>
  <si>
    <t>He collaborated with his team members, comminicated their team findings about various ocean animals, their endangerement and the ways to protect them as a ppt with proper body language, eye contact and gesture.</t>
  </si>
  <si>
    <t xml:space="preserve">His research skills were exceeding and started his presentation. He created models to represent ocean  habitat, various interesting facts about the animals and how they become endangered. </t>
  </si>
  <si>
    <t>Her research skills were exceeding and started her presentation. She created models to represent ocean habitat, various interesting facts about the animals and how they become endangered.</t>
  </si>
  <si>
    <t>She collaborated with her team members, comminicated their team findings about various forest and ocean animals, their endangerement and the ways to protect them as a ppt with proper body language, eye contact and gesture in an exceeding level.</t>
  </si>
  <si>
    <t>He collaborated with his team members, comminicated their team findings about various forest animals, their endangerement and the ways to protect them as a ppt with proper body language, eye contact and gesture in an exceeding level.</t>
  </si>
  <si>
    <t>Her research skills were upto the expected level and started her presentation. She created models to represent ocean habitat, various interesting facts about the animals and how they become endangered.</t>
  </si>
  <si>
    <t>She collaborated with her team members, comminicated their team findings about various ocean animals, their endangerement and the ways to protect them as a ppt with proper body language, eye contact and gesture.</t>
  </si>
  <si>
    <t xml:space="preserve">His research skills were exceeding and started his presentation. He created models to represent forest  habitat, various interesting facts about the animals and how they become endangered. </t>
  </si>
  <si>
    <t>She collaborated with her team members, comminicated their team findings about various plants, their endangerement and the ways to protect them as a ppt with proper body language, eye contact and gesture in an exceeding level.</t>
  </si>
  <si>
    <t>Her research skills were exceeding and started her presentation. She created models to represent arctic habitat, various interesting facts about the animals and how they become endangered.</t>
  </si>
  <si>
    <t>She collaborated with her team members, comminicated their team findings about various arctic animals, their endangerement and the ways to protect them as a ppt with proper body language, eye contact and gesture in an exceeding level.</t>
  </si>
  <si>
    <t>Stage 2 Data of Section - YLP</t>
  </si>
  <si>
    <t>YLP Skills - Stage 1 Analysis</t>
  </si>
  <si>
    <t>Select ID</t>
  </si>
  <si>
    <t>Comunication Skills%</t>
  </si>
  <si>
    <t>Research%</t>
  </si>
  <si>
    <t>YLP Skills - Satge 2 Analysis</t>
  </si>
  <si>
    <t>YLP Student Comparision (Section Name)</t>
  </si>
  <si>
    <t>Stage 1</t>
  </si>
  <si>
    <t>Stage 2</t>
  </si>
  <si>
    <t>Overall</t>
  </si>
  <si>
    <t>Total Learning Results</t>
  </si>
  <si>
    <t>(SECTION) STAGE-WISE COMPARISION - YLP - (CAMPUS NAME)</t>
  </si>
  <si>
    <t>Section Average</t>
  </si>
  <si>
    <t>B</t>
  </si>
  <si>
    <t>Academic Year 2022-2023</t>
  </si>
  <si>
    <t>Afaf Umair</t>
  </si>
  <si>
    <t>Maahrukh Ashraf Siddiqui</t>
  </si>
  <si>
    <t>Muhammad Mustafa Ali</t>
  </si>
  <si>
    <t>Anfal Zehra</t>
  </si>
  <si>
    <t>Eshaal Fatima</t>
  </si>
  <si>
    <t>Syeda Sakina Shamlan Ali</t>
  </si>
  <si>
    <t>Muhammad Aariz</t>
  </si>
  <si>
    <t>Muhammad Ayyan Jadoon</t>
  </si>
  <si>
    <t>Taha Kashif</t>
  </si>
  <si>
    <t>Abdul Moez</t>
  </si>
  <si>
    <t>Faiqa Arshad Mughal</t>
  </si>
  <si>
    <t>Mahd Ahmed Syed</t>
  </si>
  <si>
    <t>Mohammad Hassan Usama</t>
  </si>
  <si>
    <t>Maryam Nadeem Ubharay</t>
  </si>
  <si>
    <t>Dua Rafiq</t>
  </si>
  <si>
    <t>Aryan Ahmad</t>
  </si>
  <si>
    <t>Urooj Naveed</t>
  </si>
  <si>
    <t>Syed Abdul Sami</t>
  </si>
  <si>
    <t>Amani Rafaqat</t>
  </si>
  <si>
    <t>Week 1 : (1 Jan - 5 jan)</t>
  </si>
  <si>
    <t>Week 2: (8 Jan - 12 Jan)</t>
  </si>
  <si>
    <t>Week 3 : (159 Jan - 19 Jan)</t>
  </si>
  <si>
    <t>Week 4: (22 Jan- 26 Jan)</t>
  </si>
  <si>
    <t>Week 1: (29 Jan - 02 Feb)</t>
  </si>
  <si>
    <t>Week 2: (4 Feb - 9 Feb)</t>
  </si>
  <si>
    <t>Week 3: (11 Feb - 16 Feb)</t>
  </si>
  <si>
    <t>Week 4: (18 Feb - 23 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</si>
</sst>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theme="1"/>
      <name val="Century Gothic"/>
      <family val="2"/>
    </font>
    <font>
      <b/>
      <sz val="9"/>
      <name val="Century Gothic"/>
      <family val="2"/>
    </font>
    <font>
      <b/>
      <sz val="11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5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.5"/>
      <color rgb="FF202124"/>
      <name val="Source Sans Pro"/>
      <family val="2"/>
      <charset val="1"/>
    </font>
    <font>
      <sz val="11"/>
      <color rgb="FF9C5700"/>
      <name val="Calibri Light"/>
      <family val="2"/>
    </font>
    <font>
      <sz val="11"/>
      <color rgb="FF006100"/>
      <name val="Calibri Light"/>
      <family val="2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name val="Calibri"/>
      <family val="2"/>
      <scheme val="minor"/>
    </font>
    <font>
      <sz val="10.5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1"/>
      <color rgb="FF9C0006"/>
      <name val="Calibri Light"/>
      <family val="2"/>
    </font>
    <font>
      <sz val="11"/>
      <color rgb="FF444444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" fillId="4" borderId="0" xfId="0" applyFont="1" applyFill="1"/>
    <xf numFmtId="0" fontId="0" fillId="4" borderId="0" xfId="0" applyFill="1" applyAlignment="1">
      <alignment horizontal="center"/>
    </xf>
    <xf numFmtId="49" fontId="1" fillId="4" borderId="0" xfId="0" applyNumberFormat="1" applyFont="1" applyFill="1"/>
    <xf numFmtId="0" fontId="5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0" fontId="22" fillId="0" borderId="11" xfId="0" applyFont="1" applyBorder="1"/>
    <xf numFmtId="2" fontId="22" fillId="0" borderId="11" xfId="1" applyNumberFormat="1" applyFont="1" applyBorder="1"/>
    <xf numFmtId="10" fontId="22" fillId="0" borderId="11" xfId="1" applyNumberFormat="1" applyFont="1" applyBorder="1"/>
    <xf numFmtId="0" fontId="4" fillId="2" borderId="12" xfId="0" applyFont="1" applyFill="1" applyBorder="1" applyAlignment="1">
      <alignment horizontal="center" vertical="center" wrapText="1"/>
    </xf>
    <xf numFmtId="10" fontId="3" fillId="0" borderId="8" xfId="1" applyNumberFormat="1" applyFont="1" applyBorder="1"/>
    <xf numFmtId="10" fontId="3" fillId="0" borderId="13" xfId="0" applyNumberFormat="1" applyFont="1" applyBorder="1"/>
    <xf numFmtId="10" fontId="22" fillId="0" borderId="12" xfId="1" applyNumberFormat="1" applyFont="1" applyBorder="1"/>
    <xf numFmtId="10" fontId="3" fillId="0" borderId="1" xfId="1" applyNumberFormat="1" applyFont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8" fillId="0" borderId="17" xfId="0" applyFont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10" fontId="8" fillId="0" borderId="18" xfId="0" applyNumberFormat="1" applyFont="1" applyBorder="1" applyAlignment="1">
      <alignment horizontal="center"/>
    </xf>
    <xf numFmtId="10" fontId="8" fillId="0" borderId="19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16" xfId="0" applyBorder="1"/>
    <xf numFmtId="0" fontId="0" fillId="0" borderId="20" xfId="0" applyBorder="1"/>
    <xf numFmtId="0" fontId="4" fillId="8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6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7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2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4" fillId="0" borderId="7" xfId="0" applyFont="1" applyBorder="1"/>
    <xf numFmtId="0" fontId="25" fillId="0" borderId="23" xfId="0" applyFont="1" applyBorder="1"/>
    <xf numFmtId="0" fontId="24" fillId="0" borderId="23" xfId="0" applyFont="1" applyBorder="1"/>
    <xf numFmtId="0" fontId="26" fillId="9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0" fillId="0" borderId="7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30" fillId="11" borderId="7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15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FF"/>
      <color rgb="FF33CC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S1Analysis!$C$3</c:f>
              <c:strCache>
                <c:ptCount val="1"/>
                <c:pt idx="0">
                  <c:v>#N/A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S1Analysis!$D$2:$H$2</c:f>
              <c:strCache>
                <c:ptCount val="5"/>
                <c:pt idx="0">
                  <c:v>Critical Thinking</c:v>
                </c:pt>
                <c:pt idx="1">
                  <c:v>Problem Solving</c:v>
                </c:pt>
                <c:pt idx="2">
                  <c:v>Decision Making</c:v>
                </c:pt>
                <c:pt idx="3">
                  <c:v>Communication skills</c:v>
                </c:pt>
                <c:pt idx="4">
                  <c:v>Research</c:v>
                </c:pt>
              </c:strCache>
            </c:strRef>
          </c:cat>
          <c:val>
            <c:numRef>
              <c:f>S1Analysis!$D$3:$H$3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A-4E1A-83FD-F10CD3C998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437892280"/>
        <c:axId val="437892672"/>
      </c:barChart>
      <c:catAx>
        <c:axId val="437892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0" i="0" u="none" strike="noStrike" baseline="0">
                    <a:effectLst/>
                  </a:rPr>
                  <a:t>Youth Leadership Program (YLP) Skill Assessment - Stage 1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Q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437892672"/>
        <c:crosses val="autoZero"/>
        <c:auto val="1"/>
        <c:lblAlgn val="ctr"/>
        <c:lblOffset val="100"/>
        <c:noMultiLvlLbl val="0"/>
      </c:catAx>
      <c:valAx>
        <c:axId val="437892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437892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S1Analysis!$C$3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S1Analysis!$J$2:$O$2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S1Analysis!$J$3:$O$3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543-815A-60BDB4B275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3168256"/>
        <c:axId val="353168648"/>
      </c:barChart>
      <c:catAx>
        <c:axId val="35316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Youth Leadership Program (YLP) Skill Assessment - Stage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Q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353168648"/>
        <c:crosses val="autoZero"/>
        <c:auto val="1"/>
        <c:lblAlgn val="ctr"/>
        <c:lblOffset val="100"/>
        <c:noMultiLvlLbl val="0"/>
      </c:catAx>
      <c:valAx>
        <c:axId val="353168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3531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S2Analysis!$C$3</c:f>
              <c:strCache>
                <c:ptCount val="1"/>
                <c:pt idx="0">
                  <c:v>#N/A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S2Analysis!$D$2:$H$2</c:f>
              <c:strCache>
                <c:ptCount val="5"/>
                <c:pt idx="0">
                  <c:v>Critical Thinking</c:v>
                </c:pt>
                <c:pt idx="1">
                  <c:v>Problem Solving</c:v>
                </c:pt>
                <c:pt idx="2">
                  <c:v>Decision Making</c:v>
                </c:pt>
                <c:pt idx="3">
                  <c:v>Communication skills</c:v>
                </c:pt>
                <c:pt idx="4">
                  <c:v>Research</c:v>
                </c:pt>
              </c:strCache>
            </c:strRef>
          </c:cat>
          <c:val>
            <c:numRef>
              <c:f>S2Analysis!$D$3:$H$3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0-47E3-AEA8-A0865D87F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57487840"/>
        <c:axId val="557489016"/>
      </c:barChart>
      <c:catAx>
        <c:axId val="55748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0" i="0" u="none" strike="noStrike" baseline="0">
                    <a:effectLst/>
                  </a:rPr>
                  <a:t>Youth Leadreship Program (YLP) Skill Assessment - Stage 2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Q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557489016"/>
        <c:crosses val="autoZero"/>
        <c:auto val="1"/>
        <c:lblAlgn val="ctr"/>
        <c:lblOffset val="100"/>
        <c:noMultiLvlLbl val="0"/>
      </c:catAx>
      <c:valAx>
        <c:axId val="5574890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55748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S2Analysis!$C$3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S2Analysis!$J$2:$O$2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S2Analysis!$J$3:$O$3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6-4DF2-BFEF-E5E83DE55B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3168256"/>
        <c:axId val="353168648"/>
      </c:barChart>
      <c:catAx>
        <c:axId val="35316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Youth Leadership Program (YLP) Skill Assessment - Stage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Q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353168648"/>
        <c:crosses val="autoZero"/>
        <c:auto val="1"/>
        <c:lblAlgn val="ctr"/>
        <c:lblOffset val="100"/>
        <c:noMultiLvlLbl val="0"/>
      </c:catAx>
      <c:valAx>
        <c:axId val="353168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3531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Youth</a:t>
            </a:r>
            <a:r>
              <a:rPr lang="en-GB" baseline="0"/>
              <a:t> </a:t>
            </a:r>
            <a:r>
              <a:rPr lang="en-GB"/>
              <a:t>Leadership Program (YLP) Skills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Comparision'!$A$3</c:f>
              <c:strCache>
                <c:ptCount val="1"/>
                <c:pt idx="0">
                  <c:v>Stage 1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'Student Comparision'!$B$2:$H$2</c15:sqref>
                  </c15:fullRef>
                </c:ext>
              </c:extLst>
              <c:f>'Student Comparision'!$D$2:$H$2</c:f>
              <c:strCache>
                <c:ptCount val="5"/>
                <c:pt idx="0">
                  <c:v>Critical Thinking</c:v>
                </c:pt>
                <c:pt idx="1">
                  <c:v>Problem Solving</c:v>
                </c:pt>
                <c:pt idx="2">
                  <c:v>Decision Making</c:v>
                </c:pt>
                <c:pt idx="3">
                  <c:v>Communication skills</c:v>
                </c:pt>
                <c:pt idx="4">
                  <c:v>Research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'Student Comparision'!$B$3:$H$3</c15:sqref>
                  </c15:fullRef>
                </c:ext>
              </c:extLst>
              <c:f>'Student Comparision'!$D$3:$H$3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7-4957-BD1D-966CB47FD3CF}"/>
            </c:ext>
          </c:extLst>
        </c:ser>
        <c:ser>
          <c:idx val="1"/>
          <c:order val="1"/>
          <c:tx>
            <c:strRef>
              <c:f>'Student Comparision'!$A$4</c:f>
              <c:strCache>
                <c:ptCount val="1"/>
                <c:pt idx="0">
                  <c:v>Stage 2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'Student Comparision'!$B$2:$H$2</c15:sqref>
                  </c15:fullRef>
                </c:ext>
              </c:extLst>
              <c:f>'Student Comparision'!$D$2:$H$2</c:f>
              <c:strCache>
                <c:ptCount val="5"/>
                <c:pt idx="0">
                  <c:v>Critical Thinking</c:v>
                </c:pt>
                <c:pt idx="1">
                  <c:v>Problem Solving</c:v>
                </c:pt>
                <c:pt idx="2">
                  <c:v>Decision Making</c:v>
                </c:pt>
                <c:pt idx="3">
                  <c:v>Communication skills</c:v>
                </c:pt>
                <c:pt idx="4">
                  <c:v>Research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'Student Comparision'!$B$4:$H$4</c15:sqref>
                  </c15:fullRef>
                </c:ext>
              </c:extLst>
              <c:f>'Student Comparision'!$D$4:$H$4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7-4957-BD1D-966CB47FD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557487056"/>
        <c:axId val="557486664"/>
      </c:barChart>
      <c:catAx>
        <c:axId val="55748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557486664"/>
        <c:crosses val="autoZero"/>
        <c:auto val="1"/>
        <c:lblAlgn val="ctr"/>
        <c:lblOffset val="100"/>
        <c:noMultiLvlLbl val="0"/>
      </c:catAx>
      <c:valAx>
        <c:axId val="5574866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557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Youth Leadership Program (YLP) Skills Analysis -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Comparision'!$A$3</c:f>
              <c:strCache>
                <c:ptCount val="1"/>
                <c:pt idx="0">
                  <c:v>Stage 1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Comparision'!$J$2:$O$2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'Student Comparision'!$J$3:$O$3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B-4AE8-94C0-621DB9D79B38}"/>
            </c:ext>
          </c:extLst>
        </c:ser>
        <c:ser>
          <c:idx val="1"/>
          <c:order val="1"/>
          <c:tx>
            <c:strRef>
              <c:f>'Student Comparision'!$A$4</c:f>
              <c:strCache>
                <c:ptCount val="1"/>
                <c:pt idx="0">
                  <c:v>Stage 2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Comparision'!$J$2:$O$2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'Student Comparision'!$J$4:$O$4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B-4AE8-94C0-621DB9D79B38}"/>
            </c:ext>
          </c:extLst>
        </c:ser>
        <c:ser>
          <c:idx val="2"/>
          <c:order val="2"/>
          <c:tx>
            <c:strRef>
              <c:f>'Student Comparision'!$A$5</c:f>
              <c:strCache>
                <c:ptCount val="1"/>
                <c:pt idx="0">
                  <c:v>Overall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Comparision'!$J$2:$O$2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'Student Comparision'!$J$5:$O$5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B-4AE8-94C0-621DB9D7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351277960"/>
        <c:axId val="351278352"/>
      </c:barChart>
      <c:catAx>
        <c:axId val="35127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351278352"/>
        <c:crosses val="autoZero"/>
        <c:auto val="1"/>
        <c:lblAlgn val="ctr"/>
        <c:lblOffset val="100"/>
        <c:noMultiLvlLbl val="0"/>
      </c:catAx>
      <c:valAx>
        <c:axId val="3512783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35127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Q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YLP (3A</a:t>
            </a:r>
            <a:r>
              <a:rPr lang="en-GB" baseline="0"/>
              <a:t> ) Analysis</a:t>
            </a:r>
            <a:r>
              <a:rPr lang="en-GB"/>
              <a:t> -  (Al-Wukair</a:t>
            </a:r>
            <a:r>
              <a:rPr lang="en-GB" baseline="0"/>
              <a:t> Campus</a:t>
            </a:r>
            <a:r>
              <a:rPr lang="en-GB"/>
              <a:t>)- 2021-2022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Q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'Stage-Wise Comparision'!$A$4</c:f>
              <c:strCache>
                <c:ptCount val="1"/>
                <c:pt idx="0">
                  <c:v>Stage 1 Data of Section - YLP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'Stage-Wise Comparision'!$H$3:$M$3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'Stage-Wise Comparision'!$H$4:$M$4</c:f>
              <c:numCache>
                <c:formatCode>0.00%</c:formatCode>
                <c:ptCount val="6"/>
                <c:pt idx="0">
                  <c:v>0.26666666666666666</c:v>
                </c:pt>
                <c:pt idx="1">
                  <c:v>0.20583333333333337</c:v>
                </c:pt>
                <c:pt idx="2">
                  <c:v>0.19416666666666668</c:v>
                </c:pt>
                <c:pt idx="3">
                  <c:v>0.27999999999999997</c:v>
                </c:pt>
                <c:pt idx="4">
                  <c:v>0.26166666666666666</c:v>
                </c:pt>
                <c:pt idx="5">
                  <c:v>0.2416666666666667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D-42D3-BEE1-E0872E56D24E}"/>
            </c:ext>
          </c:extLst>
        </c:ser>
        <c:ser>
          <c:idx val="1"/>
          <c:order val="1"/>
          <c:tx>
            <c:strRef>
              <c:f>'Stage-Wise Comparision'!$A$5</c:f>
              <c:strCache>
                <c:ptCount val="1"/>
                <c:pt idx="0">
                  <c:v>Stage 2 Data of Section - YLP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'Stage-Wise Comparision'!$H$3:$M$3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'Stage-Wise Comparision'!$H$5:$M$5</c:f>
              <c:numCache>
                <c:formatCode>0.00%</c:formatCode>
                <c:ptCount val="6"/>
                <c:pt idx="0">
                  <c:v>0.51000000000000012</c:v>
                </c:pt>
                <c:pt idx="1">
                  <c:v>0.43100000000000011</c:v>
                </c:pt>
                <c:pt idx="2">
                  <c:v>0.46099999999999985</c:v>
                </c:pt>
                <c:pt idx="3">
                  <c:v>0.55300000000000005</c:v>
                </c:pt>
                <c:pt idx="4">
                  <c:v>0.50900000000000001</c:v>
                </c:pt>
                <c:pt idx="5">
                  <c:v>0.49280000000000002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D-42D3-BEE1-E0872E56D24E}"/>
            </c:ext>
          </c:extLst>
        </c:ser>
        <c:ser>
          <c:idx val="2"/>
          <c:order val="2"/>
          <c:tx>
            <c:strRef>
              <c:f>'Stage-Wise Comparision'!$A$6</c:f>
              <c:strCache>
                <c:ptCount val="1"/>
                <c:pt idx="0">
                  <c:v>Section Average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Q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'Stage-Wise Comparision'!$H$3:$M$3</c:f>
              <c:strCache>
                <c:ptCount val="6"/>
                <c:pt idx="0">
                  <c:v>Critical Thinking%</c:v>
                </c:pt>
                <c:pt idx="1">
                  <c:v>Problem Solving%</c:v>
                </c:pt>
                <c:pt idx="2">
                  <c:v>Decision Making%</c:v>
                </c:pt>
                <c:pt idx="3">
                  <c:v>Comunication Skills%</c:v>
                </c:pt>
                <c:pt idx="4">
                  <c:v>Research%</c:v>
                </c:pt>
                <c:pt idx="5">
                  <c:v>Total %</c:v>
                </c:pt>
              </c:strCache>
            </c:strRef>
          </c:cat>
          <c:val>
            <c:numRef>
              <c:f>'Stage-Wise Comparision'!$H$6:$M$6</c:f>
              <c:numCache>
                <c:formatCode>0.00%</c:formatCode>
                <c:ptCount val="6"/>
                <c:pt idx="0">
                  <c:v>0.38833333333333342</c:v>
                </c:pt>
                <c:pt idx="1">
                  <c:v>0.31841666666666674</c:v>
                </c:pt>
                <c:pt idx="2">
                  <c:v>0.32758333333333328</c:v>
                </c:pt>
                <c:pt idx="3">
                  <c:v>0.41649999999999998</c:v>
                </c:pt>
                <c:pt idx="4">
                  <c:v>0.38533333333333331</c:v>
                </c:pt>
                <c:pt idx="5">
                  <c:v>0.36723333333333336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D-42D3-BEE1-E0872E56D2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201561888"/>
        <c:axId val="-1201551552"/>
      </c:barChart>
      <c:catAx>
        <c:axId val="-12015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-1201551552"/>
        <c:crosses val="autoZero"/>
        <c:auto val="1"/>
        <c:lblAlgn val="ctr"/>
        <c:lblOffset val="100"/>
        <c:noMultiLvlLbl val="0"/>
      </c:catAx>
      <c:valAx>
        <c:axId val="-120155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QA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QA"/>
          </a:p>
        </c:txPr>
        <c:crossAx val="-120156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Q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Q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1042148</xdr:colOff>
      <xdr:row>0</xdr:row>
      <xdr:rowOff>90768</xdr:rowOff>
    </xdr:from>
    <xdr:to>
      <xdr:col>13</xdr:col>
      <xdr:colOff>2691653</xdr:colOff>
      <xdr:row>3</xdr:row>
      <xdr:rowOff>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6598" y="90768"/>
          <a:ext cx="1649505" cy="89063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7</xdr:col>
      <xdr:colOff>438188</xdr:colOff>
      <xdr:row>2</xdr:row>
      <xdr:rowOff>160169</xdr:rowOff>
    </xdr:to>
    <xdr:pic>
      <xdr:nvPicPr>
        <xdr:cNvPr id="4" name="image2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923118" y="0"/>
          <a:ext cx="1678305" cy="80264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1042148</xdr:colOff>
      <xdr:row>0</xdr:row>
      <xdr:rowOff>90768</xdr:rowOff>
    </xdr:from>
    <xdr:to>
      <xdr:col>13</xdr:col>
      <xdr:colOff>2691653</xdr:colOff>
      <xdr:row>3</xdr:row>
      <xdr:rowOff>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0408" y="90768"/>
          <a:ext cx="1649505" cy="8792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1058246</xdr:colOff>
      <xdr:row>2</xdr:row>
      <xdr:rowOff>160169</xdr:rowOff>
    </xdr:to>
    <xdr:pic>
      <xdr:nvPicPr>
        <xdr:cNvPr id="3" name="image2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326529" y="0"/>
          <a:ext cx="1678305" cy="80264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769620</xdr:colOff>
      <xdr:row>4</xdr:row>
      <xdr:rowOff>133350</xdr:rowOff>
    </xdr:from>
    <xdr:to>
      <xdr:col>9</xdr:col>
      <xdr:colOff>0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4</xdr:row>
      <xdr:rowOff>144780</xdr:rowOff>
    </xdr:from>
    <xdr:to>
      <xdr:col>18</xdr:col>
      <xdr:colOff>464820</xdr:colOff>
      <xdr:row>23</xdr:row>
      <xdr:rowOff>49530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EBD782-140A-4788-8F1B-07D7CE7C2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637540</xdr:colOff>
      <xdr:row>7</xdr:row>
      <xdr:rowOff>24130</xdr:rowOff>
    </xdr:from>
    <xdr:to>
      <xdr:col>8</xdr:col>
      <xdr:colOff>185420</xdr:colOff>
      <xdr:row>24</xdr:row>
      <xdr:rowOff>27940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579120</xdr:colOff>
      <xdr:row>6</xdr:row>
      <xdr:rowOff>116840</xdr:rowOff>
    </xdr:from>
    <xdr:to>
      <xdr:col>17</xdr:col>
      <xdr:colOff>662940</xdr:colOff>
      <xdr:row>25</xdr:row>
      <xdr:rowOff>21590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6A19E6-FF46-4BA2-988B-7676823A7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167640</xdr:colOff>
      <xdr:row>0</xdr:row>
      <xdr:rowOff>167640</xdr:rowOff>
    </xdr:from>
    <xdr:to>
      <xdr:col>22</xdr:col>
      <xdr:colOff>426720</xdr:colOff>
      <xdr:row>14</xdr:row>
      <xdr:rowOff>83820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15</xdr:row>
      <xdr:rowOff>7620</xdr:rowOff>
    </xdr:from>
    <xdr:to>
      <xdr:col>15</xdr:col>
      <xdr:colOff>579120</xdr:colOff>
      <xdr:row>30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5F9B53-74D8-471B-BBC0-B295B0FB5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129540</xdr:rowOff>
    </xdr:from>
    <xdr:to>
      <xdr:col>15</xdr:col>
      <xdr:colOff>478337</xdr:colOff>
      <xdr:row>28</xdr:row>
      <xdr:rowOff>103822</xdr:rowOff>
    </xdr:to>
    <xdr:graphicFrame macro="">
      <xdr:nvGraphicFramePr>
        <xdr:cNvPr id="2" name="Chart 1" title="kkk">
          <a:extLst>
            <a:ext uri="{FF2B5EF4-FFF2-40B4-BE49-F238E27FC236}">
              <a16:creationId xmlns:a16="http://schemas.microsoft.com/office/drawing/2014/main" id="{561F5A6F-F29E-4313-B1BF-CED6A2662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7"/>
  <sheetViews>
    <sheetView showGridLines="0" topLeftCell="A2" zoomScale="94" zoomScaleNormal="94" workbookViewId="0">
      <pane xSplit="2" ySplit="8" topLeftCell="N10" activePane="bottomRight" state="frozen"/>
      <selection pane="topRight"/>
      <selection pane="bottomLeft"/>
      <selection pane="bottomRight" activeCell="W10" sqref="W10"/>
    </sheetView>
  </sheetViews>
  <sheetFormatPr baseColWidth="10" defaultColWidth="8.83203125" defaultRowHeight="25.25" customHeight="1" x14ac:dyDescent="0.2"/>
  <cols>
    <col min="1" max="1" width="17.5" style="10" customWidth="1"/>
    <col min="2" max="2" width="29" style="10" bestFit="1" customWidth="1"/>
    <col min="3" max="7" width="8.83203125" style="10"/>
    <col min="8" max="8" width="53.1640625" style="10" customWidth="1"/>
    <col min="9" max="13" width="8.83203125" style="10"/>
    <col min="14" max="14" width="44.5" style="10" customWidth="1"/>
    <col min="15" max="15" width="11.1640625" style="10" customWidth="1"/>
    <col min="16" max="19" width="8.83203125" style="10"/>
    <col min="20" max="20" width="53.5" style="10" customWidth="1"/>
    <col min="21" max="25" width="8.83203125" style="10"/>
    <col min="26" max="26" width="47.5" style="10" customWidth="1"/>
    <col min="27" max="16384" width="8.83203125" style="10"/>
  </cols>
  <sheetData>
    <row r="1" spans="1:59" ht="25.25" customHeight="1" x14ac:dyDescent="0.2">
      <c r="B1" s="69" t="s">
        <v>0</v>
      </c>
      <c r="C1" s="70" t="s">
        <v>1</v>
      </c>
    </row>
    <row r="2" spans="1:59" ht="25.25" customHeight="1" x14ac:dyDescent="0.2">
      <c r="B2" s="71" t="s">
        <v>2</v>
      </c>
      <c r="C2" s="70" t="s">
        <v>3</v>
      </c>
    </row>
    <row r="3" spans="1:59" ht="25.25" customHeight="1" x14ac:dyDescent="0.2">
      <c r="B3" s="72" t="s">
        <v>4</v>
      </c>
      <c r="C3" s="70" t="s">
        <v>5</v>
      </c>
    </row>
    <row r="5" spans="1:59" ht="25.25" customHeight="1" x14ac:dyDescent="0.2">
      <c r="A5" s="13" t="s">
        <v>6</v>
      </c>
      <c r="B5" s="73" t="s">
        <v>7</v>
      </c>
      <c r="C5" s="53" t="s">
        <v>8</v>
      </c>
      <c r="D5" s="74">
        <v>4</v>
      </c>
      <c r="E5" s="53" t="s">
        <v>9</v>
      </c>
      <c r="F5" s="73" t="s">
        <v>83</v>
      </c>
    </row>
    <row r="6" spans="1:59" ht="25.25" customHeight="1" x14ac:dyDescent="0.2">
      <c r="A6" s="101" t="s">
        <v>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X6" s="108"/>
      <c r="AY6" s="108"/>
      <c r="AZ6" s="108"/>
      <c r="BA6" s="108"/>
      <c r="BB6" s="108"/>
    </row>
    <row r="7" spans="1:59" s="13" customFormat="1" ht="25.25" customHeight="1" x14ac:dyDescent="0.2">
      <c r="A7" s="104" t="s">
        <v>84</v>
      </c>
      <c r="B7" s="105"/>
      <c r="C7" s="103" t="s">
        <v>49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X7" s="108"/>
      <c r="AY7" s="108"/>
      <c r="AZ7" s="108"/>
      <c r="BA7" s="108"/>
      <c r="BB7" s="108"/>
    </row>
    <row r="8" spans="1:59" s="13" customFormat="1" ht="25.25" customHeight="1" x14ac:dyDescent="0.2">
      <c r="A8" s="106" t="s">
        <v>12</v>
      </c>
      <c r="B8" s="104"/>
      <c r="C8" s="106" t="s">
        <v>104</v>
      </c>
      <c r="D8" s="106"/>
      <c r="E8" s="106"/>
      <c r="F8" s="106"/>
      <c r="G8" s="106"/>
      <c r="H8" s="19"/>
      <c r="I8" s="106" t="s">
        <v>105</v>
      </c>
      <c r="J8" s="106"/>
      <c r="K8" s="106"/>
      <c r="L8" s="106"/>
      <c r="M8" s="106"/>
      <c r="N8" s="15"/>
      <c r="O8" s="104" t="s">
        <v>106</v>
      </c>
      <c r="P8" s="107"/>
      <c r="Q8" s="107"/>
      <c r="R8" s="107"/>
      <c r="S8" s="105"/>
      <c r="T8" s="19"/>
      <c r="U8" s="106" t="s">
        <v>107</v>
      </c>
      <c r="V8" s="106"/>
      <c r="W8" s="106"/>
      <c r="X8" s="106"/>
      <c r="Y8" s="106"/>
      <c r="Z8" s="15"/>
      <c r="AX8" s="108"/>
      <c r="AY8" s="108"/>
      <c r="AZ8" s="108"/>
      <c r="BA8" s="108"/>
      <c r="BB8" s="108"/>
    </row>
    <row r="9" spans="1:59" s="49" customFormat="1" ht="32.5" customHeight="1" x14ac:dyDescent="0.2">
      <c r="A9" s="19" t="s">
        <v>13</v>
      </c>
      <c r="B9" s="48" t="s">
        <v>14</v>
      </c>
      <c r="C9" s="14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14" t="s">
        <v>20</v>
      </c>
      <c r="I9" s="14" t="s">
        <v>15</v>
      </c>
      <c r="J9" s="14" t="s">
        <v>16</v>
      </c>
      <c r="K9" s="14" t="s">
        <v>17</v>
      </c>
      <c r="L9" s="14" t="s">
        <v>18</v>
      </c>
      <c r="M9" s="14" t="s">
        <v>19</v>
      </c>
      <c r="N9" s="14" t="s">
        <v>20</v>
      </c>
      <c r="O9" s="14" t="s">
        <v>15</v>
      </c>
      <c r="P9" s="14" t="s">
        <v>16</v>
      </c>
      <c r="Q9" s="14" t="s">
        <v>17</v>
      </c>
      <c r="R9" s="14" t="s">
        <v>18</v>
      </c>
      <c r="S9" s="14" t="s">
        <v>19</v>
      </c>
      <c r="T9" s="14" t="s">
        <v>20</v>
      </c>
      <c r="U9" s="14" t="s">
        <v>15</v>
      </c>
      <c r="V9" s="14" t="s">
        <v>16</v>
      </c>
      <c r="W9" s="14" t="s">
        <v>17</v>
      </c>
      <c r="X9" s="14" t="s">
        <v>18</v>
      </c>
      <c r="Y9" s="14" t="s">
        <v>19</v>
      </c>
      <c r="Z9" s="14" t="s">
        <v>20</v>
      </c>
      <c r="AX9" s="108"/>
      <c r="AY9" s="108"/>
      <c r="AZ9" s="108"/>
      <c r="BA9" s="108"/>
      <c r="BB9" s="108"/>
      <c r="BG9" s="12" t="s">
        <v>15</v>
      </c>
    </row>
    <row r="10" spans="1:59" s="58" customFormat="1" ht="68" x14ac:dyDescent="0.2">
      <c r="A10" s="113">
        <v>1367</v>
      </c>
      <c r="B10" s="113" t="s">
        <v>85</v>
      </c>
      <c r="C10" s="51">
        <v>3</v>
      </c>
      <c r="D10" s="51">
        <v>3</v>
      </c>
      <c r="E10" s="51">
        <v>2</v>
      </c>
      <c r="F10" s="51">
        <v>3</v>
      </c>
      <c r="G10" s="51">
        <v>3</v>
      </c>
      <c r="H10" s="56" t="s">
        <v>21</v>
      </c>
      <c r="I10" s="51">
        <v>4</v>
      </c>
      <c r="J10" s="51">
        <v>2</v>
      </c>
      <c r="K10" s="51">
        <v>2</v>
      </c>
      <c r="L10" s="51">
        <v>4</v>
      </c>
      <c r="M10" s="51">
        <v>4</v>
      </c>
      <c r="N10" s="64" t="s">
        <v>22</v>
      </c>
      <c r="O10" s="51">
        <v>5</v>
      </c>
      <c r="P10" s="51">
        <v>4</v>
      </c>
      <c r="Q10" s="51">
        <v>4</v>
      </c>
      <c r="R10" s="51">
        <v>5</v>
      </c>
      <c r="S10" s="51">
        <v>6</v>
      </c>
      <c r="T10" s="57" t="s">
        <v>23</v>
      </c>
      <c r="U10" s="51">
        <v>6</v>
      </c>
      <c r="V10" s="51">
        <v>5</v>
      </c>
      <c r="W10" s="51">
        <v>5</v>
      </c>
      <c r="X10" s="51">
        <v>7</v>
      </c>
      <c r="Y10" s="51">
        <v>6</v>
      </c>
      <c r="Z10" s="63" t="s">
        <v>24</v>
      </c>
      <c r="AX10" s="108"/>
      <c r="AY10" s="108"/>
      <c r="AZ10" s="108"/>
      <c r="BA10" s="108"/>
      <c r="BB10" s="108"/>
      <c r="BG10" s="62" t="s">
        <v>16</v>
      </c>
    </row>
    <row r="11" spans="1:59" s="58" customFormat="1" ht="85" x14ac:dyDescent="0.2">
      <c r="A11" s="113">
        <v>1918</v>
      </c>
      <c r="B11" s="113" t="s">
        <v>86</v>
      </c>
      <c r="C11" s="51">
        <v>2</v>
      </c>
      <c r="D11" s="51">
        <v>2</v>
      </c>
      <c r="E11" s="51">
        <v>2</v>
      </c>
      <c r="F11" s="51">
        <v>2</v>
      </c>
      <c r="G11" s="51">
        <v>2</v>
      </c>
      <c r="H11" s="56" t="s">
        <v>21</v>
      </c>
      <c r="I11" s="51">
        <v>3</v>
      </c>
      <c r="J11" s="51">
        <v>2</v>
      </c>
      <c r="K11" s="51">
        <v>2</v>
      </c>
      <c r="L11" s="51">
        <v>2</v>
      </c>
      <c r="M11" s="51">
        <v>2</v>
      </c>
      <c r="N11" s="61" t="s">
        <v>25</v>
      </c>
      <c r="O11" s="96">
        <v>4</v>
      </c>
      <c r="P11" s="95">
        <v>3</v>
      </c>
      <c r="Q11" s="95">
        <v>3</v>
      </c>
      <c r="R11" s="96">
        <v>5</v>
      </c>
      <c r="S11" s="96">
        <v>4</v>
      </c>
      <c r="T11" s="57" t="s">
        <v>26</v>
      </c>
      <c r="U11" s="51">
        <v>5</v>
      </c>
      <c r="V11" s="51">
        <v>4</v>
      </c>
      <c r="W11" s="51">
        <v>4</v>
      </c>
      <c r="X11" s="51">
        <v>6</v>
      </c>
      <c r="Y11" s="51">
        <v>5</v>
      </c>
      <c r="Z11" s="63" t="s">
        <v>27</v>
      </c>
      <c r="BG11" s="62" t="s">
        <v>17</v>
      </c>
    </row>
    <row r="12" spans="1:59" s="58" customFormat="1" ht="61.5" customHeight="1" x14ac:dyDescent="0.2">
      <c r="A12" s="113">
        <v>2010</v>
      </c>
      <c r="B12" s="113" t="s">
        <v>87</v>
      </c>
      <c r="C12" s="51">
        <v>2</v>
      </c>
      <c r="D12" s="51">
        <v>1</v>
      </c>
      <c r="E12" s="51">
        <v>1</v>
      </c>
      <c r="F12" s="51">
        <v>2</v>
      </c>
      <c r="G12" s="51">
        <v>1</v>
      </c>
      <c r="H12" s="56" t="s">
        <v>28</v>
      </c>
      <c r="I12" s="51">
        <v>3</v>
      </c>
      <c r="J12" s="51">
        <v>2</v>
      </c>
      <c r="K12" s="51">
        <v>2</v>
      </c>
      <c r="L12" s="51">
        <v>2</v>
      </c>
      <c r="M12" s="51">
        <v>2</v>
      </c>
      <c r="N12" s="61" t="s">
        <v>29</v>
      </c>
      <c r="O12" s="96">
        <v>4</v>
      </c>
      <c r="P12" s="95">
        <v>3</v>
      </c>
      <c r="Q12" s="95">
        <v>3</v>
      </c>
      <c r="R12" s="96">
        <v>5</v>
      </c>
      <c r="S12" s="96">
        <v>4</v>
      </c>
      <c r="T12" s="57" t="s">
        <v>30</v>
      </c>
      <c r="U12" s="51">
        <v>5</v>
      </c>
      <c r="V12" s="51">
        <v>4</v>
      </c>
      <c r="W12" s="51">
        <v>4</v>
      </c>
      <c r="X12" s="51">
        <v>6</v>
      </c>
      <c r="Y12" s="51">
        <v>5</v>
      </c>
      <c r="Z12" s="63" t="s">
        <v>31</v>
      </c>
      <c r="BG12" s="62" t="s">
        <v>18</v>
      </c>
    </row>
    <row r="13" spans="1:59" s="58" customFormat="1" ht="68" x14ac:dyDescent="0.2">
      <c r="A13" s="113">
        <v>2102</v>
      </c>
      <c r="B13" s="114" t="s">
        <v>88</v>
      </c>
      <c r="C13" s="51">
        <v>3</v>
      </c>
      <c r="D13" s="51">
        <v>3</v>
      </c>
      <c r="E13" s="51">
        <v>2</v>
      </c>
      <c r="F13" s="51">
        <v>3</v>
      </c>
      <c r="G13" s="51">
        <v>3</v>
      </c>
      <c r="H13" s="56" t="s">
        <v>28</v>
      </c>
      <c r="I13" s="51">
        <v>4</v>
      </c>
      <c r="J13" s="51">
        <v>2</v>
      </c>
      <c r="K13" s="51">
        <v>2</v>
      </c>
      <c r="L13" s="51">
        <v>4</v>
      </c>
      <c r="M13" s="51">
        <v>4</v>
      </c>
      <c r="N13" s="64" t="s">
        <v>32</v>
      </c>
      <c r="O13" s="51">
        <v>5</v>
      </c>
      <c r="P13" s="51">
        <v>4</v>
      </c>
      <c r="Q13" s="51">
        <v>4</v>
      </c>
      <c r="R13" s="51">
        <v>5</v>
      </c>
      <c r="S13" s="51">
        <v>6</v>
      </c>
      <c r="T13" s="57" t="s">
        <v>33</v>
      </c>
      <c r="U13" s="51">
        <v>6</v>
      </c>
      <c r="V13" s="51">
        <v>5</v>
      </c>
      <c r="W13" s="51">
        <v>5</v>
      </c>
      <c r="X13" s="51">
        <v>7</v>
      </c>
      <c r="Y13" s="51">
        <v>6</v>
      </c>
      <c r="Z13" s="63" t="s">
        <v>31</v>
      </c>
      <c r="BG13" s="62" t="s">
        <v>19</v>
      </c>
    </row>
    <row r="14" spans="1:59" s="58" customFormat="1" ht="68" x14ac:dyDescent="0.2">
      <c r="A14" s="113">
        <v>2113</v>
      </c>
      <c r="B14" s="113" t="s">
        <v>89</v>
      </c>
      <c r="C14" s="51">
        <v>3</v>
      </c>
      <c r="D14" s="51">
        <v>3</v>
      </c>
      <c r="E14" s="51">
        <v>2</v>
      </c>
      <c r="F14" s="51">
        <v>3</v>
      </c>
      <c r="G14" s="51">
        <v>3</v>
      </c>
      <c r="H14" s="56" t="s">
        <v>28</v>
      </c>
      <c r="I14" s="51">
        <v>4</v>
      </c>
      <c r="J14" s="51">
        <v>3</v>
      </c>
      <c r="K14" s="51">
        <v>3</v>
      </c>
      <c r="L14" s="51">
        <v>4</v>
      </c>
      <c r="M14" s="51">
        <v>4</v>
      </c>
      <c r="N14" s="64" t="s">
        <v>32</v>
      </c>
      <c r="O14" s="51">
        <v>5</v>
      </c>
      <c r="P14" s="51">
        <v>4</v>
      </c>
      <c r="Q14" s="51">
        <v>4</v>
      </c>
      <c r="R14" s="51">
        <v>6</v>
      </c>
      <c r="S14" s="51">
        <v>4</v>
      </c>
      <c r="T14" s="57" t="s">
        <v>33</v>
      </c>
      <c r="U14" s="51">
        <v>6</v>
      </c>
      <c r="V14" s="51">
        <v>5</v>
      </c>
      <c r="W14" s="51">
        <v>5</v>
      </c>
      <c r="X14" s="51">
        <v>7</v>
      </c>
      <c r="Y14" s="51">
        <v>6</v>
      </c>
      <c r="Z14" s="63" t="s">
        <v>31</v>
      </c>
    </row>
    <row r="15" spans="1:59" s="58" customFormat="1" ht="68" x14ac:dyDescent="0.2">
      <c r="A15" s="113">
        <v>2142</v>
      </c>
      <c r="B15" s="113" t="s">
        <v>90</v>
      </c>
      <c r="C15" s="51">
        <v>3</v>
      </c>
      <c r="D15" s="51">
        <v>3</v>
      </c>
      <c r="E15" s="51">
        <v>2</v>
      </c>
      <c r="F15" s="51">
        <v>3</v>
      </c>
      <c r="G15" s="51">
        <v>3</v>
      </c>
      <c r="H15" s="56" t="s">
        <v>28</v>
      </c>
      <c r="I15" s="51">
        <v>4</v>
      </c>
      <c r="J15" s="51">
        <v>2</v>
      </c>
      <c r="K15" s="51">
        <v>2</v>
      </c>
      <c r="L15" s="51">
        <v>4</v>
      </c>
      <c r="M15" s="51">
        <v>4</v>
      </c>
      <c r="N15" s="64" t="s">
        <v>32</v>
      </c>
      <c r="O15" s="51">
        <v>5</v>
      </c>
      <c r="P15" s="51">
        <v>4</v>
      </c>
      <c r="Q15" s="51">
        <v>4</v>
      </c>
      <c r="R15" s="51">
        <v>6</v>
      </c>
      <c r="S15" s="51">
        <v>4</v>
      </c>
      <c r="T15" s="57" t="s">
        <v>33</v>
      </c>
      <c r="U15" s="51">
        <v>6</v>
      </c>
      <c r="V15" s="51">
        <v>5</v>
      </c>
      <c r="W15" s="51">
        <v>5</v>
      </c>
      <c r="X15" s="51">
        <v>7</v>
      </c>
      <c r="Y15" s="51">
        <v>6</v>
      </c>
      <c r="Z15" s="63" t="s">
        <v>24</v>
      </c>
      <c r="BG15" s="62"/>
    </row>
    <row r="16" spans="1:59" s="58" customFormat="1" ht="63.75" customHeight="1" x14ac:dyDescent="0.2">
      <c r="A16" s="113">
        <v>2150</v>
      </c>
      <c r="B16" s="113" t="s">
        <v>91</v>
      </c>
      <c r="C16" s="51">
        <v>3</v>
      </c>
      <c r="D16" s="51">
        <v>3</v>
      </c>
      <c r="E16" s="51">
        <v>2</v>
      </c>
      <c r="F16" s="51">
        <v>3</v>
      </c>
      <c r="G16" s="51">
        <v>3</v>
      </c>
      <c r="H16" s="56" t="s">
        <v>28</v>
      </c>
      <c r="I16" s="51">
        <v>3</v>
      </c>
      <c r="J16" s="51">
        <v>3</v>
      </c>
      <c r="K16" s="51">
        <v>3</v>
      </c>
      <c r="L16" s="51">
        <v>2</v>
      </c>
      <c r="M16" s="51">
        <v>3</v>
      </c>
      <c r="N16" s="61" t="s">
        <v>29</v>
      </c>
      <c r="O16" s="51">
        <v>4</v>
      </c>
      <c r="P16" s="51">
        <v>3</v>
      </c>
      <c r="Q16" s="51">
        <v>3</v>
      </c>
      <c r="R16" s="51">
        <v>5</v>
      </c>
      <c r="S16" s="51">
        <v>4</v>
      </c>
      <c r="T16" s="57" t="s">
        <v>30</v>
      </c>
      <c r="U16" s="51">
        <v>5</v>
      </c>
      <c r="V16" s="51">
        <v>4</v>
      </c>
      <c r="W16" s="51">
        <v>4</v>
      </c>
      <c r="X16" s="51">
        <v>6</v>
      </c>
      <c r="Y16" s="51">
        <v>5</v>
      </c>
      <c r="Z16" s="63" t="s">
        <v>31</v>
      </c>
    </row>
    <row r="17" spans="1:59" s="58" customFormat="1" ht="68" x14ac:dyDescent="0.2">
      <c r="A17" s="113">
        <v>2166</v>
      </c>
      <c r="B17" s="113" t="s">
        <v>92</v>
      </c>
      <c r="C17" s="51">
        <v>3</v>
      </c>
      <c r="D17" s="51">
        <v>3</v>
      </c>
      <c r="E17" s="51">
        <v>2</v>
      </c>
      <c r="F17" s="51">
        <v>3</v>
      </c>
      <c r="G17" s="51">
        <v>3</v>
      </c>
      <c r="H17" s="56" t="s">
        <v>21</v>
      </c>
      <c r="I17" s="51">
        <v>4</v>
      </c>
      <c r="J17" s="51">
        <v>3</v>
      </c>
      <c r="K17" s="51">
        <v>3</v>
      </c>
      <c r="L17" s="51">
        <v>4</v>
      </c>
      <c r="M17" s="51">
        <v>4</v>
      </c>
      <c r="N17" s="64" t="s">
        <v>22</v>
      </c>
      <c r="O17" s="51">
        <v>7</v>
      </c>
      <c r="P17" s="51">
        <v>4</v>
      </c>
      <c r="Q17" s="51">
        <v>4</v>
      </c>
      <c r="R17" s="51">
        <v>6</v>
      </c>
      <c r="S17" s="51">
        <v>7</v>
      </c>
      <c r="T17" s="57" t="s">
        <v>23</v>
      </c>
      <c r="U17" s="51">
        <v>7</v>
      </c>
      <c r="V17" s="51">
        <v>5</v>
      </c>
      <c r="W17" s="51">
        <v>6</v>
      </c>
      <c r="X17" s="51">
        <v>7</v>
      </c>
      <c r="Y17" s="51">
        <v>7</v>
      </c>
      <c r="Z17" s="63" t="s">
        <v>24</v>
      </c>
      <c r="BG17" s="62"/>
    </row>
    <row r="18" spans="1:59" s="58" customFormat="1" ht="68" x14ac:dyDescent="0.2">
      <c r="A18" s="113">
        <v>2497</v>
      </c>
      <c r="B18" s="113" t="s">
        <v>93</v>
      </c>
      <c r="C18" s="51">
        <v>3</v>
      </c>
      <c r="D18" s="51">
        <v>3</v>
      </c>
      <c r="E18" s="51">
        <v>2</v>
      </c>
      <c r="F18" s="51">
        <v>3</v>
      </c>
      <c r="G18" s="51">
        <v>3</v>
      </c>
      <c r="H18" s="56" t="s">
        <v>28</v>
      </c>
      <c r="I18" s="51">
        <v>4</v>
      </c>
      <c r="J18" s="51">
        <v>3</v>
      </c>
      <c r="K18" s="51">
        <v>3</v>
      </c>
      <c r="L18" s="51">
        <v>4</v>
      </c>
      <c r="M18" s="51">
        <v>4</v>
      </c>
      <c r="N18" s="64" t="s">
        <v>32</v>
      </c>
      <c r="O18" s="51">
        <v>7</v>
      </c>
      <c r="P18" s="51">
        <v>4</v>
      </c>
      <c r="Q18" s="51">
        <v>4</v>
      </c>
      <c r="R18" s="51">
        <v>6</v>
      </c>
      <c r="S18" s="51">
        <v>7</v>
      </c>
      <c r="T18" s="57" t="s">
        <v>33</v>
      </c>
      <c r="U18" s="51">
        <v>7</v>
      </c>
      <c r="V18" s="51">
        <v>4</v>
      </c>
      <c r="W18" s="51">
        <v>4</v>
      </c>
      <c r="X18" s="51">
        <v>6</v>
      </c>
      <c r="Y18" s="51">
        <v>7</v>
      </c>
      <c r="Z18" s="63" t="s">
        <v>31</v>
      </c>
      <c r="BG18" s="62"/>
    </row>
    <row r="19" spans="1:59" s="58" customFormat="1" ht="77.25" customHeight="1" x14ac:dyDescent="0.2">
      <c r="A19" s="113">
        <v>2699</v>
      </c>
      <c r="B19" s="113" t="s">
        <v>94</v>
      </c>
      <c r="C19" s="51">
        <v>2</v>
      </c>
      <c r="D19" s="51">
        <v>2</v>
      </c>
      <c r="E19" s="51">
        <v>1</v>
      </c>
      <c r="F19" s="51">
        <v>2</v>
      </c>
      <c r="G19" s="51">
        <v>2</v>
      </c>
      <c r="H19" s="56" t="s">
        <v>21</v>
      </c>
      <c r="I19" s="51">
        <v>4</v>
      </c>
      <c r="J19" s="51">
        <v>4</v>
      </c>
      <c r="K19" s="51">
        <v>4</v>
      </c>
      <c r="L19" s="51">
        <v>5</v>
      </c>
      <c r="M19" s="51">
        <v>2</v>
      </c>
      <c r="N19" s="61" t="s">
        <v>25</v>
      </c>
      <c r="O19" s="51">
        <v>5</v>
      </c>
      <c r="P19" s="51">
        <v>4</v>
      </c>
      <c r="Q19" s="51">
        <v>4</v>
      </c>
      <c r="R19" s="51">
        <v>5</v>
      </c>
      <c r="S19" s="51">
        <v>6</v>
      </c>
      <c r="T19" s="57" t="s">
        <v>23</v>
      </c>
      <c r="U19" s="51">
        <v>6</v>
      </c>
      <c r="V19" s="51">
        <v>5</v>
      </c>
      <c r="W19" s="51">
        <v>5</v>
      </c>
      <c r="X19" s="51">
        <v>7</v>
      </c>
      <c r="Y19" s="51">
        <v>6</v>
      </c>
      <c r="Z19" s="63" t="s">
        <v>24</v>
      </c>
    </row>
    <row r="20" spans="1:59" s="58" customFormat="1" ht="65.25" customHeight="1" x14ac:dyDescent="0.2">
      <c r="A20" s="113">
        <v>2913</v>
      </c>
      <c r="B20" s="113" t="s">
        <v>95</v>
      </c>
      <c r="C20" s="95">
        <v>2</v>
      </c>
      <c r="D20" s="95">
        <v>1</v>
      </c>
      <c r="E20" s="95">
        <v>1</v>
      </c>
      <c r="F20" s="95">
        <v>2</v>
      </c>
      <c r="G20" s="95">
        <v>1</v>
      </c>
      <c r="H20" s="56" t="s">
        <v>21</v>
      </c>
      <c r="I20" s="51">
        <v>3</v>
      </c>
      <c r="J20" s="51">
        <v>2</v>
      </c>
      <c r="K20" s="51">
        <v>2</v>
      </c>
      <c r="L20" s="51">
        <v>2</v>
      </c>
      <c r="M20" s="51">
        <v>2</v>
      </c>
      <c r="N20" s="61" t="s">
        <v>25</v>
      </c>
      <c r="O20" s="51">
        <v>4</v>
      </c>
      <c r="P20" s="51">
        <v>3</v>
      </c>
      <c r="Q20" s="51">
        <v>3</v>
      </c>
      <c r="R20" s="51">
        <v>5</v>
      </c>
      <c r="S20" s="51">
        <v>4</v>
      </c>
      <c r="T20" s="57" t="s">
        <v>26</v>
      </c>
      <c r="U20" s="51">
        <v>5</v>
      </c>
      <c r="V20" s="51">
        <v>4</v>
      </c>
      <c r="W20" s="51">
        <v>4</v>
      </c>
      <c r="X20" s="51">
        <v>6</v>
      </c>
      <c r="Y20" s="51">
        <v>5</v>
      </c>
      <c r="Z20" s="63" t="s">
        <v>24</v>
      </c>
    </row>
    <row r="21" spans="1:59" s="58" customFormat="1" ht="85" x14ac:dyDescent="0.2">
      <c r="A21" s="113">
        <v>3018</v>
      </c>
      <c r="B21" s="113" t="s">
        <v>96</v>
      </c>
      <c r="C21" s="51">
        <v>2</v>
      </c>
      <c r="D21" s="51">
        <v>2</v>
      </c>
      <c r="E21" s="51">
        <v>1</v>
      </c>
      <c r="F21" s="51">
        <v>2</v>
      </c>
      <c r="G21" s="51">
        <v>2</v>
      </c>
      <c r="H21" s="56" t="s">
        <v>28</v>
      </c>
      <c r="I21" s="51">
        <v>4</v>
      </c>
      <c r="J21" s="51">
        <v>2</v>
      </c>
      <c r="K21" s="51">
        <v>2</v>
      </c>
      <c r="L21" s="51">
        <v>4</v>
      </c>
      <c r="M21" s="51">
        <v>4</v>
      </c>
      <c r="N21" s="97" t="s">
        <v>32</v>
      </c>
      <c r="O21" s="51">
        <v>4</v>
      </c>
      <c r="P21" s="51">
        <v>3</v>
      </c>
      <c r="Q21" s="51">
        <v>3</v>
      </c>
      <c r="R21" s="51">
        <v>5</v>
      </c>
      <c r="S21" s="51">
        <v>4</v>
      </c>
      <c r="T21" s="57" t="s">
        <v>30</v>
      </c>
      <c r="U21" s="51">
        <v>5</v>
      </c>
      <c r="V21" s="51">
        <v>4</v>
      </c>
      <c r="W21" s="51">
        <v>4</v>
      </c>
      <c r="X21" s="51">
        <v>6</v>
      </c>
      <c r="Y21" s="51">
        <v>5</v>
      </c>
      <c r="Z21" s="63" t="s">
        <v>31</v>
      </c>
    </row>
    <row r="22" spans="1:59" s="58" customFormat="1" ht="85" x14ac:dyDescent="0.2">
      <c r="A22" s="113">
        <v>3134</v>
      </c>
      <c r="B22" s="113" t="s">
        <v>97</v>
      </c>
      <c r="C22" s="51">
        <v>2</v>
      </c>
      <c r="D22" s="51">
        <v>2</v>
      </c>
      <c r="E22" s="51">
        <v>1</v>
      </c>
      <c r="F22" s="51">
        <v>2</v>
      </c>
      <c r="G22" s="51">
        <v>2</v>
      </c>
      <c r="H22" s="56" t="s">
        <v>21</v>
      </c>
      <c r="I22" s="51">
        <v>3</v>
      </c>
      <c r="J22" s="51">
        <v>2</v>
      </c>
      <c r="K22" s="51">
        <v>2</v>
      </c>
      <c r="L22" s="51">
        <v>2</v>
      </c>
      <c r="M22" s="51">
        <v>2</v>
      </c>
      <c r="N22" s="61" t="s">
        <v>25</v>
      </c>
      <c r="O22" s="51">
        <v>4</v>
      </c>
      <c r="P22" s="51">
        <v>3</v>
      </c>
      <c r="Q22" s="51">
        <v>3</v>
      </c>
      <c r="R22" s="51">
        <v>5</v>
      </c>
      <c r="S22" s="51">
        <v>4</v>
      </c>
      <c r="T22" s="57" t="s">
        <v>26</v>
      </c>
      <c r="U22" s="51">
        <v>5</v>
      </c>
      <c r="V22" s="51">
        <v>4</v>
      </c>
      <c r="W22" s="51">
        <v>4</v>
      </c>
      <c r="X22" s="51">
        <v>6</v>
      </c>
      <c r="Y22" s="51">
        <v>5</v>
      </c>
      <c r="Z22" s="63" t="s">
        <v>24</v>
      </c>
    </row>
    <row r="23" spans="1:59" s="58" customFormat="1" ht="85" x14ac:dyDescent="0.2">
      <c r="A23" s="113">
        <v>3158</v>
      </c>
      <c r="B23" s="113" t="s">
        <v>98</v>
      </c>
      <c r="C23" s="51">
        <v>2</v>
      </c>
      <c r="D23" s="51">
        <v>2</v>
      </c>
      <c r="E23" s="51">
        <v>1</v>
      </c>
      <c r="F23" s="51">
        <v>2</v>
      </c>
      <c r="G23" s="51">
        <v>2</v>
      </c>
      <c r="H23" s="56" t="s">
        <v>28</v>
      </c>
      <c r="I23" s="51">
        <v>3</v>
      </c>
      <c r="J23" s="51">
        <v>2</v>
      </c>
      <c r="K23" s="51">
        <v>2</v>
      </c>
      <c r="L23" s="51">
        <v>2</v>
      </c>
      <c r="M23" s="51">
        <v>2</v>
      </c>
      <c r="N23" s="61" t="s">
        <v>29</v>
      </c>
      <c r="O23" s="51">
        <v>4</v>
      </c>
      <c r="P23" s="51">
        <v>3</v>
      </c>
      <c r="Q23" s="51">
        <v>3</v>
      </c>
      <c r="R23" s="51">
        <v>5</v>
      </c>
      <c r="S23" s="51">
        <v>4</v>
      </c>
      <c r="T23" s="57" t="s">
        <v>30</v>
      </c>
      <c r="U23" s="51">
        <v>5</v>
      </c>
      <c r="V23" s="51">
        <v>4</v>
      </c>
      <c r="W23" s="51">
        <v>4</v>
      </c>
      <c r="X23" s="51">
        <v>6</v>
      </c>
      <c r="Y23" s="51">
        <v>5</v>
      </c>
      <c r="Z23" s="63" t="s">
        <v>31</v>
      </c>
    </row>
    <row r="24" spans="1:59" s="58" customFormat="1" ht="68" x14ac:dyDescent="0.2">
      <c r="A24" s="113">
        <v>3185</v>
      </c>
      <c r="B24" s="113" t="s">
        <v>99</v>
      </c>
      <c r="C24" s="51">
        <v>3</v>
      </c>
      <c r="D24" s="51">
        <v>3</v>
      </c>
      <c r="E24" s="51">
        <v>2</v>
      </c>
      <c r="F24" s="51">
        <v>3</v>
      </c>
      <c r="G24" s="51">
        <v>3</v>
      </c>
      <c r="H24" s="56" t="s">
        <v>21</v>
      </c>
      <c r="I24" s="51">
        <v>4</v>
      </c>
      <c r="J24" s="51">
        <v>3</v>
      </c>
      <c r="K24" s="51">
        <v>3</v>
      </c>
      <c r="L24" s="51">
        <v>4</v>
      </c>
      <c r="M24" s="51">
        <v>4</v>
      </c>
      <c r="N24" s="97" t="s">
        <v>22</v>
      </c>
      <c r="O24" s="51">
        <v>5</v>
      </c>
      <c r="P24" s="51">
        <v>4</v>
      </c>
      <c r="Q24" s="51">
        <v>4</v>
      </c>
      <c r="R24" s="51">
        <v>5</v>
      </c>
      <c r="S24" s="51">
        <v>6</v>
      </c>
      <c r="T24" s="57" t="s">
        <v>23</v>
      </c>
      <c r="U24" s="51">
        <v>6</v>
      </c>
      <c r="V24" s="51">
        <v>5</v>
      </c>
      <c r="W24" s="51">
        <v>5</v>
      </c>
      <c r="X24" s="51">
        <v>7</v>
      </c>
      <c r="Y24" s="51">
        <v>6</v>
      </c>
      <c r="Z24" s="63" t="s">
        <v>24</v>
      </c>
    </row>
    <row r="25" spans="1:59" s="58" customFormat="1" ht="68" x14ac:dyDescent="0.2">
      <c r="A25" s="113">
        <v>3618</v>
      </c>
      <c r="B25" s="113" t="s">
        <v>100</v>
      </c>
      <c r="C25" s="51">
        <v>3</v>
      </c>
      <c r="D25" s="51">
        <v>3</v>
      </c>
      <c r="E25" s="51">
        <v>2</v>
      </c>
      <c r="F25" s="51">
        <v>3</v>
      </c>
      <c r="G25" s="51">
        <v>3</v>
      </c>
      <c r="H25" s="56" t="s">
        <v>21</v>
      </c>
      <c r="I25" s="51">
        <v>4</v>
      </c>
      <c r="J25" s="51">
        <v>3</v>
      </c>
      <c r="K25" s="51">
        <v>3</v>
      </c>
      <c r="L25" s="51">
        <v>4</v>
      </c>
      <c r="M25" s="51">
        <v>4</v>
      </c>
      <c r="N25" s="97" t="s">
        <v>22</v>
      </c>
      <c r="O25" s="51">
        <v>7</v>
      </c>
      <c r="P25" s="51">
        <v>4</v>
      </c>
      <c r="Q25" s="51">
        <v>4</v>
      </c>
      <c r="R25" s="51">
        <v>6</v>
      </c>
      <c r="S25" s="51">
        <v>7</v>
      </c>
      <c r="T25" s="57" t="s">
        <v>23</v>
      </c>
      <c r="U25" s="51">
        <v>7</v>
      </c>
      <c r="V25" s="51">
        <v>5</v>
      </c>
      <c r="W25" s="51">
        <v>6</v>
      </c>
      <c r="X25" s="51">
        <v>7</v>
      </c>
      <c r="Y25" s="51">
        <v>7</v>
      </c>
      <c r="Z25" s="63" t="s">
        <v>24</v>
      </c>
    </row>
    <row r="26" spans="1:59" s="58" customFormat="1" ht="68" x14ac:dyDescent="0.2">
      <c r="A26" s="115">
        <v>3647</v>
      </c>
      <c r="B26" s="115" t="s">
        <v>101</v>
      </c>
      <c r="C26" s="51">
        <v>3</v>
      </c>
      <c r="D26" s="51">
        <v>3</v>
      </c>
      <c r="E26" s="51">
        <v>2</v>
      </c>
      <c r="F26" s="51">
        <v>3</v>
      </c>
      <c r="G26" s="51">
        <v>3</v>
      </c>
      <c r="H26" s="56" t="s">
        <v>21</v>
      </c>
      <c r="I26" s="51">
        <v>4</v>
      </c>
      <c r="J26" s="51">
        <v>2</v>
      </c>
      <c r="K26" s="51">
        <v>2</v>
      </c>
      <c r="L26" s="51">
        <v>4</v>
      </c>
      <c r="M26" s="51">
        <v>4</v>
      </c>
      <c r="N26" s="97" t="s">
        <v>22</v>
      </c>
      <c r="O26" s="51">
        <v>5</v>
      </c>
      <c r="P26" s="51">
        <v>4</v>
      </c>
      <c r="Q26" s="51">
        <v>4</v>
      </c>
      <c r="R26" s="51">
        <v>5</v>
      </c>
      <c r="S26" s="51">
        <v>6</v>
      </c>
      <c r="T26" s="57" t="s">
        <v>23</v>
      </c>
      <c r="U26" s="51">
        <v>6</v>
      </c>
      <c r="V26" s="51">
        <v>5</v>
      </c>
      <c r="W26" s="51">
        <v>5</v>
      </c>
      <c r="X26" s="51">
        <v>7</v>
      </c>
      <c r="Y26" s="51">
        <v>6</v>
      </c>
      <c r="Z26" s="63" t="s">
        <v>24</v>
      </c>
    </row>
    <row r="27" spans="1:59" s="58" customFormat="1" ht="85" x14ac:dyDescent="0.2">
      <c r="A27" s="113">
        <v>3823</v>
      </c>
      <c r="B27" s="113" t="s">
        <v>102</v>
      </c>
      <c r="C27" s="51">
        <v>2</v>
      </c>
      <c r="D27" s="51">
        <v>2</v>
      </c>
      <c r="E27" s="51">
        <v>1</v>
      </c>
      <c r="F27" s="51">
        <v>2</v>
      </c>
      <c r="G27" s="51">
        <v>2</v>
      </c>
      <c r="H27" s="56" t="s">
        <v>28</v>
      </c>
      <c r="I27" s="51">
        <v>3</v>
      </c>
      <c r="J27" s="51">
        <v>2</v>
      </c>
      <c r="K27" s="51">
        <v>2</v>
      </c>
      <c r="L27" s="51">
        <v>2</v>
      </c>
      <c r="M27" s="51">
        <v>2</v>
      </c>
      <c r="N27" s="98" t="s">
        <v>29</v>
      </c>
      <c r="O27" s="51">
        <v>4</v>
      </c>
      <c r="P27" s="51">
        <v>3</v>
      </c>
      <c r="Q27" s="51">
        <v>3</v>
      </c>
      <c r="R27" s="51">
        <v>5</v>
      </c>
      <c r="S27" s="51">
        <v>4</v>
      </c>
      <c r="T27" s="57" t="s">
        <v>30</v>
      </c>
      <c r="U27" s="51">
        <v>5</v>
      </c>
      <c r="V27" s="51">
        <v>4</v>
      </c>
      <c r="W27" s="51">
        <v>4</v>
      </c>
      <c r="X27" s="51">
        <v>6</v>
      </c>
      <c r="Y27" s="51">
        <v>5</v>
      </c>
      <c r="Z27" s="63" t="s">
        <v>31</v>
      </c>
    </row>
    <row r="28" spans="1:59" s="58" customFormat="1" ht="68" x14ac:dyDescent="0.2">
      <c r="A28" s="113">
        <v>4923</v>
      </c>
      <c r="B28" s="113" t="s">
        <v>103</v>
      </c>
      <c r="C28" s="51">
        <v>3</v>
      </c>
      <c r="D28" s="51">
        <v>3</v>
      </c>
      <c r="E28" s="51">
        <v>2</v>
      </c>
      <c r="F28" s="51">
        <v>3</v>
      </c>
      <c r="G28" s="51">
        <v>3</v>
      </c>
      <c r="H28" s="56" t="s">
        <v>28</v>
      </c>
      <c r="I28" s="51">
        <v>4</v>
      </c>
      <c r="J28" s="51">
        <v>2</v>
      </c>
      <c r="K28" s="51">
        <v>2</v>
      </c>
      <c r="L28" s="51">
        <v>4</v>
      </c>
      <c r="M28" s="51">
        <v>4</v>
      </c>
      <c r="N28" s="97" t="s">
        <v>32</v>
      </c>
      <c r="O28" s="51">
        <v>5</v>
      </c>
      <c r="P28" s="51">
        <v>4</v>
      </c>
      <c r="Q28" s="51">
        <v>4</v>
      </c>
      <c r="R28" s="51">
        <v>5</v>
      </c>
      <c r="S28" s="51">
        <v>6</v>
      </c>
      <c r="T28" s="57" t="s">
        <v>33</v>
      </c>
      <c r="U28" s="51">
        <v>6</v>
      </c>
      <c r="V28" s="51">
        <v>5</v>
      </c>
      <c r="W28" s="51">
        <v>5</v>
      </c>
      <c r="X28" s="51">
        <v>7</v>
      </c>
      <c r="Y28" s="51">
        <v>6</v>
      </c>
      <c r="Z28" s="63" t="s">
        <v>31</v>
      </c>
    </row>
    <row r="29" spans="1:59" s="58" customFormat="1" ht="47.25" customHeight="1" x14ac:dyDescent="0.2">
      <c r="A29" s="94"/>
      <c r="B29" s="93"/>
      <c r="C29" s="51"/>
      <c r="D29" s="51"/>
      <c r="E29" s="51"/>
      <c r="F29" s="51"/>
      <c r="G29" s="52"/>
      <c r="H29" s="61"/>
      <c r="I29" s="51"/>
      <c r="J29" s="51"/>
      <c r="K29" s="51"/>
      <c r="L29" s="51"/>
      <c r="M29" s="52"/>
      <c r="N29" s="66"/>
      <c r="O29" s="51"/>
      <c r="P29" s="51"/>
      <c r="Q29" s="51"/>
      <c r="R29" s="51"/>
      <c r="S29" s="52"/>
      <c r="T29" s="57"/>
      <c r="U29" s="11"/>
      <c r="V29" s="11"/>
      <c r="W29" s="11"/>
      <c r="X29" s="11"/>
      <c r="Y29" s="11"/>
      <c r="Z29" s="63"/>
    </row>
    <row r="30" spans="1:59" s="58" customFormat="1" ht="43.5" customHeight="1" x14ac:dyDescent="0.2">
      <c r="A30" s="54"/>
      <c r="B30" s="54"/>
      <c r="C30" s="51"/>
      <c r="D30" s="51"/>
      <c r="E30" s="51"/>
      <c r="F30" s="51"/>
      <c r="G30" s="51"/>
      <c r="H30" s="60"/>
      <c r="I30" s="51"/>
      <c r="J30" s="51"/>
      <c r="K30" s="51"/>
      <c r="L30" s="51"/>
      <c r="M30" s="51"/>
      <c r="N30" s="56"/>
      <c r="O30" s="51"/>
      <c r="P30" s="51"/>
      <c r="Q30" s="51"/>
      <c r="R30" s="51"/>
      <c r="S30" s="51"/>
      <c r="T30" s="57"/>
      <c r="U30" s="11"/>
      <c r="V30" s="11"/>
      <c r="W30" s="11"/>
      <c r="X30" s="11"/>
      <c r="Y30" s="11"/>
      <c r="Z30" s="56"/>
    </row>
    <row r="31" spans="1:59" s="58" customFormat="1" ht="44.25" customHeight="1" x14ac:dyDescent="0.2">
      <c r="A31" s="54"/>
      <c r="B31" s="54"/>
      <c r="C31" s="51"/>
      <c r="D31" s="51"/>
      <c r="E31" s="51"/>
      <c r="F31" s="51"/>
      <c r="G31" s="51"/>
      <c r="H31" s="55"/>
      <c r="I31" s="51"/>
      <c r="J31" s="51"/>
      <c r="K31" s="51"/>
      <c r="L31" s="51"/>
      <c r="M31" s="51"/>
      <c r="N31" s="67"/>
      <c r="O31" s="51"/>
      <c r="P31" s="51"/>
      <c r="Q31" s="51"/>
      <c r="R31" s="51"/>
      <c r="S31" s="51"/>
      <c r="T31" s="11"/>
      <c r="U31" s="11"/>
      <c r="V31" s="11"/>
      <c r="W31" s="11"/>
      <c r="X31" s="11"/>
      <c r="Y31" s="11"/>
      <c r="Z31" s="55"/>
    </row>
    <row r="32" spans="1:59" s="58" customFormat="1" ht="45.75" customHeight="1" x14ac:dyDescent="0.2">
      <c r="A32" s="54"/>
      <c r="B32" s="54"/>
      <c r="C32" s="51"/>
      <c r="D32" s="51"/>
      <c r="E32" s="51"/>
      <c r="F32" s="51"/>
      <c r="G32" s="51"/>
      <c r="H32" s="56"/>
      <c r="I32" s="51"/>
      <c r="J32" s="51"/>
      <c r="K32" s="51"/>
      <c r="L32" s="51"/>
      <c r="M32" s="51"/>
      <c r="N32" s="91"/>
      <c r="O32" s="51"/>
      <c r="P32" s="51"/>
      <c r="Q32" s="51"/>
      <c r="R32" s="51"/>
      <c r="S32" s="51"/>
      <c r="T32" s="57"/>
      <c r="U32" s="11"/>
      <c r="V32" s="11"/>
      <c r="W32" s="11"/>
      <c r="X32" s="11"/>
      <c r="Y32" s="11"/>
      <c r="Z32" s="63"/>
    </row>
    <row r="33" spans="1:26" s="58" customFormat="1" ht="43.5" customHeight="1" x14ac:dyDescent="0.2">
      <c r="A33" s="54"/>
      <c r="B33" s="54"/>
      <c r="C33" s="51"/>
      <c r="D33" s="51"/>
      <c r="E33" s="51"/>
      <c r="F33" s="51"/>
      <c r="G33" s="51"/>
      <c r="H33" s="56"/>
      <c r="I33" s="51"/>
      <c r="J33" s="51"/>
      <c r="K33" s="51"/>
      <c r="L33" s="51"/>
      <c r="M33" s="51"/>
      <c r="N33" s="91"/>
      <c r="O33" s="51"/>
      <c r="P33" s="51"/>
      <c r="Q33" s="51"/>
      <c r="R33" s="51"/>
      <c r="S33" s="51"/>
      <c r="T33" s="59"/>
      <c r="U33" s="11"/>
      <c r="V33" s="11"/>
      <c r="W33" s="11"/>
      <c r="X33" s="11"/>
      <c r="Y33" s="11"/>
      <c r="Z33" s="63"/>
    </row>
    <row r="34" spans="1:26" s="58" customFormat="1" ht="48.75" customHeight="1" x14ac:dyDescent="0.2">
      <c r="A34" s="54"/>
      <c r="B34" s="54"/>
      <c r="C34" s="51"/>
      <c r="D34" s="51"/>
      <c r="E34" s="51"/>
      <c r="F34" s="51"/>
      <c r="G34" s="51"/>
      <c r="H34" s="56"/>
      <c r="I34" s="51"/>
      <c r="J34" s="51"/>
      <c r="K34" s="51"/>
      <c r="L34" s="51"/>
      <c r="M34" s="51"/>
      <c r="N34" s="64"/>
      <c r="O34" s="51"/>
      <c r="P34" s="51"/>
      <c r="Q34" s="51"/>
      <c r="R34" s="51"/>
      <c r="S34" s="51"/>
      <c r="T34" s="57"/>
      <c r="U34" s="11"/>
      <c r="V34" s="11"/>
      <c r="W34" s="11"/>
      <c r="X34" s="11"/>
      <c r="Y34" s="11"/>
      <c r="Z34" s="63"/>
    </row>
    <row r="35" spans="1:26" s="58" customFormat="1" ht="25.25" customHeight="1" x14ac:dyDescent="0.2">
      <c r="A35" s="54"/>
      <c r="B35" s="54"/>
      <c r="C35" s="51"/>
      <c r="D35" s="51"/>
      <c r="E35" s="51"/>
      <c r="F35" s="51"/>
      <c r="G35" s="51"/>
      <c r="H35" s="56"/>
      <c r="I35" s="51"/>
      <c r="J35" s="51"/>
      <c r="K35" s="51"/>
      <c r="L35" s="51"/>
      <c r="M35" s="51"/>
      <c r="N35" s="64"/>
      <c r="O35" s="51"/>
      <c r="P35" s="51"/>
      <c r="Q35" s="51"/>
      <c r="R35" s="51"/>
      <c r="S35" s="51"/>
      <c r="T35" s="57"/>
      <c r="U35" s="11"/>
      <c r="V35" s="11"/>
      <c r="W35" s="11"/>
      <c r="X35" s="11"/>
      <c r="Y35" s="11"/>
      <c r="Z35" s="63"/>
    </row>
    <row r="36" spans="1:26" s="58" customFormat="1" ht="25.25" customHeight="1" x14ac:dyDescent="0.2">
      <c r="A36" s="54"/>
      <c r="B36" s="54"/>
      <c r="C36" s="51"/>
      <c r="D36" s="51"/>
      <c r="E36" s="51"/>
      <c r="F36" s="51"/>
      <c r="G36" s="51"/>
      <c r="H36" s="56"/>
      <c r="I36" s="51"/>
      <c r="J36" s="51"/>
      <c r="K36" s="51"/>
      <c r="L36" s="51"/>
      <c r="M36" s="51"/>
      <c r="N36" s="64"/>
      <c r="O36" s="51"/>
      <c r="P36" s="51"/>
      <c r="Q36" s="51"/>
      <c r="R36" s="51"/>
      <c r="S36" s="51"/>
      <c r="T36" s="57"/>
      <c r="U36" s="11"/>
      <c r="V36" s="11"/>
      <c r="W36" s="11"/>
      <c r="X36" s="11"/>
      <c r="Y36" s="11"/>
      <c r="Z36" s="63"/>
    </row>
    <row r="37" spans="1:26" s="58" customFormat="1" ht="25.25" customHeight="1" x14ac:dyDescent="0.2">
      <c r="A37" s="54"/>
      <c r="B37" s="54"/>
      <c r="C37" s="51"/>
      <c r="D37" s="51"/>
      <c r="E37" s="51"/>
      <c r="F37" s="51"/>
      <c r="G37" s="51"/>
      <c r="H37" s="56"/>
      <c r="I37" s="51"/>
      <c r="J37" s="51"/>
      <c r="K37" s="51"/>
      <c r="L37" s="51"/>
      <c r="M37" s="51"/>
      <c r="N37" s="64"/>
      <c r="O37" s="51"/>
      <c r="P37" s="51"/>
      <c r="Q37" s="51"/>
      <c r="R37" s="51"/>
      <c r="S37" s="51"/>
      <c r="T37" s="57"/>
      <c r="U37" s="11"/>
      <c r="V37" s="11"/>
      <c r="W37" s="11"/>
      <c r="X37" s="11"/>
      <c r="Y37" s="11"/>
      <c r="Z37" s="63"/>
    </row>
    <row r="38" spans="1:26" s="58" customFormat="1" ht="25.25" customHeight="1" x14ac:dyDescent="0.2">
      <c r="A38" s="54"/>
      <c r="B38" s="54"/>
      <c r="C38" s="51"/>
      <c r="D38" s="51"/>
      <c r="E38" s="51"/>
      <c r="F38" s="51"/>
      <c r="G38" s="51"/>
      <c r="H38" s="56"/>
      <c r="I38" s="51"/>
      <c r="J38" s="51"/>
      <c r="K38" s="51"/>
      <c r="L38" s="51"/>
      <c r="M38" s="51"/>
      <c r="N38" s="64"/>
      <c r="O38" s="51"/>
      <c r="P38" s="51"/>
      <c r="Q38" s="51"/>
      <c r="R38" s="51"/>
      <c r="S38" s="51"/>
      <c r="T38" s="57"/>
      <c r="U38" s="11"/>
      <c r="V38" s="11"/>
      <c r="W38" s="11"/>
      <c r="X38" s="11"/>
      <c r="Y38" s="11"/>
      <c r="Z38" s="63"/>
    </row>
    <row r="39" spans="1:26" s="58" customFormat="1" ht="25.25" customHeight="1" x14ac:dyDescent="0.2">
      <c r="A39" s="54"/>
      <c r="B39" s="54"/>
      <c r="C39" s="51"/>
      <c r="D39" s="51"/>
      <c r="E39" s="51"/>
      <c r="F39" s="51"/>
      <c r="G39" s="51"/>
      <c r="H39" s="56"/>
      <c r="I39" s="51"/>
      <c r="J39" s="51"/>
      <c r="K39" s="51"/>
      <c r="L39" s="51"/>
      <c r="M39" s="51"/>
      <c r="N39" s="64"/>
      <c r="O39" s="51"/>
      <c r="P39" s="51"/>
      <c r="Q39" s="51"/>
      <c r="R39" s="51"/>
      <c r="S39" s="51"/>
      <c r="T39" s="57"/>
      <c r="U39" s="11"/>
      <c r="V39" s="11"/>
      <c r="W39" s="11"/>
      <c r="X39" s="11"/>
      <c r="Y39" s="11"/>
      <c r="Z39" s="63"/>
    </row>
    <row r="40" spans="1:26" s="49" customFormat="1" ht="25.25" customHeight="1" x14ac:dyDescent="0.2">
      <c r="A40" s="19"/>
      <c r="B40" s="19" t="s">
        <v>34</v>
      </c>
      <c r="C40" s="19">
        <f>SUM(C10:C39)</f>
        <v>49</v>
      </c>
      <c r="D40" s="19">
        <f>SUM(D10:D39)</f>
        <v>47</v>
      </c>
      <c r="E40" s="19">
        <f>SUM(E10:E39)</f>
        <v>31</v>
      </c>
      <c r="F40" s="19">
        <f>SUM(F10:F39)</f>
        <v>49</v>
      </c>
      <c r="G40" s="19">
        <f>SUM(G10:G39)</f>
        <v>47</v>
      </c>
      <c r="H40" s="19"/>
      <c r="I40" s="19">
        <f>SUM(I10:I39)</f>
        <v>69</v>
      </c>
      <c r="J40" s="19">
        <f>SUM(J10:J39)</f>
        <v>46</v>
      </c>
      <c r="K40" s="19">
        <f>SUM(K10:K39)</f>
        <v>46</v>
      </c>
      <c r="L40" s="19">
        <f>SUM(L10:L39)</f>
        <v>63</v>
      </c>
      <c r="M40" s="19">
        <f>SUM(M10:M39)</f>
        <v>61</v>
      </c>
      <c r="N40" s="19"/>
      <c r="O40" s="19">
        <f>SUM(O10:O39)</f>
        <v>93</v>
      </c>
      <c r="P40" s="19">
        <f>SUM(P10:P39)</f>
        <v>68</v>
      </c>
      <c r="Q40" s="19">
        <f>SUM(Q10:Q39)</f>
        <v>68</v>
      </c>
      <c r="R40" s="19">
        <f>SUM(R10:R39)</f>
        <v>100</v>
      </c>
      <c r="S40" s="19">
        <f>SUM(S10:S39)</f>
        <v>97</v>
      </c>
      <c r="T40" s="19"/>
      <c r="U40" s="19">
        <f>SUM(U10:U39)</f>
        <v>109</v>
      </c>
      <c r="V40" s="19">
        <f>SUM(V10:V39)</f>
        <v>86</v>
      </c>
      <c r="W40" s="19">
        <f>SUM(W10:W39)</f>
        <v>88</v>
      </c>
      <c r="X40" s="19">
        <f>SUM(X10:X39)</f>
        <v>124</v>
      </c>
      <c r="Y40" s="19">
        <f>SUM(Y10:Y39)</f>
        <v>109</v>
      </c>
      <c r="Z40" s="19"/>
    </row>
    <row r="42" spans="1:26" ht="25.25" customHeight="1" x14ac:dyDescent="0.2">
      <c r="A42" s="16"/>
      <c r="B42" s="17"/>
      <c r="C42" s="18"/>
      <c r="D42" s="16"/>
    </row>
    <row r="43" spans="1:26" ht="25.25" customHeight="1" x14ac:dyDescent="0.2">
      <c r="A43" s="16"/>
      <c r="B43" s="17"/>
      <c r="C43" s="18"/>
      <c r="D43" s="16"/>
    </row>
    <row r="44" spans="1:26" ht="25.25" customHeight="1" x14ac:dyDescent="0.2">
      <c r="A44" s="16"/>
      <c r="B44" s="17"/>
      <c r="C44" s="18"/>
      <c r="D44" s="16"/>
    </row>
    <row r="45" spans="1:26" ht="25.25" customHeight="1" x14ac:dyDescent="0.2">
      <c r="A45" s="16"/>
      <c r="B45" s="16"/>
      <c r="C45" s="16"/>
      <c r="D45" s="16"/>
    </row>
    <row r="46" spans="1:26" ht="25.25" customHeight="1" x14ac:dyDescent="0.2">
      <c r="A46" s="16"/>
      <c r="B46" s="16"/>
      <c r="C46" s="16"/>
      <c r="D46" s="16"/>
    </row>
    <row r="47" spans="1:26" ht="25.25" customHeight="1" x14ac:dyDescent="0.2">
      <c r="A47" s="16"/>
      <c r="B47" s="16"/>
      <c r="C47" s="16"/>
      <c r="D47" s="16"/>
    </row>
  </sheetData>
  <mergeCells count="13">
    <mergeCell ref="AX6:AX10"/>
    <mergeCell ref="AY6:AY10"/>
    <mergeCell ref="AZ6:AZ10"/>
    <mergeCell ref="BA6:BA10"/>
    <mergeCell ref="BB6:BB10"/>
    <mergeCell ref="A6:Z6"/>
    <mergeCell ref="C7:Z7"/>
    <mergeCell ref="A7:B7"/>
    <mergeCell ref="U8:Y8"/>
    <mergeCell ref="A8:B8"/>
    <mergeCell ref="C8:G8"/>
    <mergeCell ref="I8:M8"/>
    <mergeCell ref="O8:S8"/>
  </mergeCells>
  <phoneticPr fontId="23" type="noConversion"/>
  <conditionalFormatting sqref="C29:G39 I29:M39 O29:S39 U16:Y39 U10:Y14">
    <cfRule type="cellIs" dxfId="1535" priority="571" operator="greaterThan">
      <formula>8</formula>
    </cfRule>
    <cfRule type="cellIs" dxfId="1534" priority="572" operator="between">
      <formula>3</formula>
      <formula>8</formula>
    </cfRule>
    <cfRule type="cellIs" dxfId="1533" priority="573" operator="equal">
      <formula>0</formula>
    </cfRule>
    <cfRule type="cellIs" dxfId="1532" priority="574" operator="between">
      <formula>4</formula>
      <formula>8</formula>
    </cfRule>
    <cfRule type="cellIs" dxfId="1531" priority="575" operator="lessThan">
      <formula>3</formula>
    </cfRule>
    <cfRule type="cellIs" dxfId="1530" priority="576" operator="greaterThan">
      <formula>9</formula>
    </cfRule>
  </conditionalFormatting>
  <conditionalFormatting sqref="C29:G39 I29:M39 O29:S39 U16:Y39 U10:Y14">
    <cfRule type="cellIs" dxfId="1529" priority="523" operator="between">
      <formula>4</formula>
      <formula>7</formula>
    </cfRule>
    <cfRule type="cellIs" dxfId="1528" priority="524" operator="equal">
      <formula>0</formula>
    </cfRule>
    <cfRule type="cellIs" dxfId="1527" priority="525" operator="lessThan">
      <formula>3</formula>
    </cfRule>
    <cfRule type="cellIs" dxfId="1526" priority="526" operator="greaterThan">
      <formula>7</formula>
    </cfRule>
    <cfRule type="cellIs" dxfId="1525" priority="527" operator="greaterThan">
      <formula>8</formula>
    </cfRule>
    <cfRule type="cellIs" dxfId="1524" priority="528" operator="between">
      <formula>5</formula>
      <formula>7</formula>
    </cfRule>
    <cfRule type="cellIs" dxfId="1523" priority="553" operator="equal">
      <formula>0</formula>
    </cfRule>
    <cfRule type="cellIs" dxfId="1522" priority="554" operator="equal">
      <formula>0</formula>
    </cfRule>
    <cfRule type="cellIs" dxfId="1521" priority="555" operator="lessThan">
      <formula>4</formula>
    </cfRule>
    <cfRule type="cellIs" dxfId="1520" priority="556" operator="equal">
      <formula>0</formula>
    </cfRule>
    <cfRule type="cellIs" dxfId="1519" priority="557" operator="lessThan">
      <formula>3</formula>
    </cfRule>
    <cfRule type="cellIs" dxfId="1518" priority="558" operator="lessThan">
      <formula>3</formula>
    </cfRule>
  </conditionalFormatting>
  <conditionalFormatting sqref="I29:M39 O29:S39 U16:Y39 U10:Y14">
    <cfRule type="cellIs" dxfId="1517" priority="547" operator="equal">
      <formula>0</formula>
    </cfRule>
    <cfRule type="cellIs" dxfId="1516" priority="548" operator="equal">
      <formula>0</formula>
    </cfRule>
    <cfRule type="cellIs" dxfId="1515" priority="549" operator="lessThan">
      <formula>4</formula>
    </cfRule>
    <cfRule type="cellIs" dxfId="1514" priority="550" operator="equal">
      <formula>0</formula>
    </cfRule>
    <cfRule type="cellIs" dxfId="1513" priority="551" operator="lessThan">
      <formula>3</formula>
    </cfRule>
    <cfRule type="cellIs" dxfId="1512" priority="552" operator="lessThan">
      <formula>3</formula>
    </cfRule>
  </conditionalFormatting>
  <conditionalFormatting sqref="C10:G19 C22:G28">
    <cfRule type="cellIs" dxfId="1511" priority="163" operator="greaterThan">
      <formula>8</formula>
    </cfRule>
    <cfRule type="cellIs" dxfId="1510" priority="164" operator="between">
      <formula>3</formula>
      <formula>8</formula>
    </cfRule>
    <cfRule type="cellIs" dxfId="1509" priority="165" operator="equal">
      <formula>0</formula>
    </cfRule>
    <cfRule type="cellIs" dxfId="1508" priority="166" operator="between">
      <formula>4</formula>
      <formula>8</formula>
    </cfRule>
    <cfRule type="cellIs" dxfId="1507" priority="167" operator="lessThan">
      <formula>3</formula>
    </cfRule>
    <cfRule type="cellIs" dxfId="1506" priority="168" operator="greaterThan">
      <formula>9</formula>
    </cfRule>
  </conditionalFormatting>
  <conditionalFormatting sqref="C10:G19 C22:G28">
    <cfRule type="cellIs" dxfId="1505" priority="145" operator="between">
      <formula>4</formula>
      <formula>7</formula>
    </cfRule>
    <cfRule type="cellIs" dxfId="1504" priority="146" operator="equal">
      <formula>0</formula>
    </cfRule>
    <cfRule type="cellIs" dxfId="1503" priority="147" operator="lessThan">
      <formula>3</formula>
    </cfRule>
    <cfRule type="cellIs" dxfId="1502" priority="148" operator="greaterThan">
      <formula>7</formula>
    </cfRule>
    <cfRule type="cellIs" dxfId="1501" priority="149" operator="greaterThan">
      <formula>8</formula>
    </cfRule>
    <cfRule type="cellIs" dxfId="1500" priority="150" operator="between">
      <formula>5</formula>
      <formula>7</formula>
    </cfRule>
    <cfRule type="cellIs" dxfId="1499" priority="157" operator="equal">
      <formula>0</formula>
    </cfRule>
    <cfRule type="cellIs" dxfId="1498" priority="158" operator="equal">
      <formula>0</formula>
    </cfRule>
    <cfRule type="cellIs" dxfId="1497" priority="159" operator="lessThan">
      <formula>4</formula>
    </cfRule>
    <cfRule type="cellIs" dxfId="1496" priority="160" operator="equal">
      <formula>0</formula>
    </cfRule>
    <cfRule type="cellIs" dxfId="1495" priority="161" operator="lessThan">
      <formula>3</formula>
    </cfRule>
    <cfRule type="cellIs" dxfId="1494" priority="162" operator="lessThan">
      <formula>3</formula>
    </cfRule>
  </conditionalFormatting>
  <conditionalFormatting sqref="C10:G19 C22:G28">
    <cfRule type="cellIs" dxfId="1493" priority="151" operator="equal">
      <formula>0</formula>
    </cfRule>
    <cfRule type="cellIs" dxfId="1492" priority="152" operator="equal">
      <formula>0</formula>
    </cfRule>
    <cfRule type="cellIs" dxfId="1491" priority="153" operator="lessThan">
      <formula>4</formula>
    </cfRule>
    <cfRule type="cellIs" dxfId="1490" priority="154" operator="equal">
      <formula>0</formula>
    </cfRule>
    <cfRule type="cellIs" dxfId="1489" priority="155" operator="lessThan">
      <formula>3</formula>
    </cfRule>
    <cfRule type="cellIs" dxfId="1488" priority="156" operator="lessThan">
      <formula>3</formula>
    </cfRule>
  </conditionalFormatting>
  <conditionalFormatting sqref="C21:G21">
    <cfRule type="cellIs" dxfId="1487" priority="139" operator="greaterThan">
      <formula>8</formula>
    </cfRule>
    <cfRule type="cellIs" dxfId="1486" priority="140" operator="between">
      <formula>3</formula>
      <formula>8</formula>
    </cfRule>
    <cfRule type="cellIs" dxfId="1485" priority="141" operator="equal">
      <formula>0</formula>
    </cfRule>
    <cfRule type="cellIs" dxfId="1484" priority="142" operator="between">
      <formula>4</formula>
      <formula>8</formula>
    </cfRule>
    <cfRule type="cellIs" dxfId="1483" priority="143" operator="lessThan">
      <formula>3</formula>
    </cfRule>
    <cfRule type="cellIs" dxfId="1482" priority="144" operator="greaterThan">
      <formula>9</formula>
    </cfRule>
  </conditionalFormatting>
  <conditionalFormatting sqref="C21:G21">
    <cfRule type="cellIs" dxfId="1481" priority="121" operator="between">
      <formula>4</formula>
      <formula>7</formula>
    </cfRule>
    <cfRule type="cellIs" dxfId="1480" priority="122" operator="equal">
      <formula>0</formula>
    </cfRule>
    <cfRule type="cellIs" dxfId="1479" priority="123" operator="lessThan">
      <formula>3</formula>
    </cfRule>
    <cfRule type="cellIs" dxfId="1478" priority="124" operator="greaterThan">
      <formula>7</formula>
    </cfRule>
    <cfRule type="cellIs" dxfId="1477" priority="125" operator="greaterThan">
      <formula>8</formula>
    </cfRule>
    <cfRule type="cellIs" dxfId="1476" priority="126" operator="between">
      <formula>5</formula>
      <formula>7</formula>
    </cfRule>
    <cfRule type="cellIs" dxfId="1475" priority="133" operator="equal">
      <formula>0</formula>
    </cfRule>
    <cfRule type="cellIs" dxfId="1474" priority="134" operator="equal">
      <formula>0</formula>
    </cfRule>
    <cfRule type="cellIs" dxfId="1473" priority="135" operator="lessThan">
      <formula>4</formula>
    </cfRule>
    <cfRule type="cellIs" dxfId="1472" priority="136" operator="equal">
      <formula>0</formula>
    </cfRule>
    <cfRule type="cellIs" dxfId="1471" priority="137" operator="lessThan">
      <formula>3</formula>
    </cfRule>
    <cfRule type="cellIs" dxfId="1470" priority="138" operator="lessThan">
      <formula>3</formula>
    </cfRule>
  </conditionalFormatting>
  <conditionalFormatting sqref="C21:G21">
    <cfRule type="cellIs" dxfId="1469" priority="127" operator="equal">
      <formula>0</formula>
    </cfRule>
    <cfRule type="cellIs" dxfId="1468" priority="128" operator="equal">
      <formula>0</formula>
    </cfRule>
    <cfRule type="cellIs" dxfId="1467" priority="129" operator="lessThan">
      <formula>4</formula>
    </cfRule>
    <cfRule type="cellIs" dxfId="1466" priority="130" operator="equal">
      <formula>0</formula>
    </cfRule>
    <cfRule type="cellIs" dxfId="1465" priority="131" operator="lessThan">
      <formula>3</formula>
    </cfRule>
    <cfRule type="cellIs" dxfId="1464" priority="132" operator="lessThan">
      <formula>3</formula>
    </cfRule>
  </conditionalFormatting>
  <conditionalFormatting sqref="I10:M28">
    <cfRule type="cellIs" dxfId="1463" priority="115" operator="greaterThan">
      <formula>8</formula>
    </cfRule>
    <cfRule type="cellIs" dxfId="1462" priority="116" operator="between">
      <formula>3</formula>
      <formula>8</formula>
    </cfRule>
    <cfRule type="cellIs" dxfId="1461" priority="117" operator="equal">
      <formula>0</formula>
    </cfRule>
    <cfRule type="cellIs" dxfId="1460" priority="118" operator="between">
      <formula>4</formula>
      <formula>8</formula>
    </cfRule>
    <cfRule type="cellIs" dxfId="1459" priority="119" operator="lessThan">
      <formula>3</formula>
    </cfRule>
    <cfRule type="cellIs" dxfId="1458" priority="120" operator="greaterThan">
      <formula>9</formula>
    </cfRule>
  </conditionalFormatting>
  <conditionalFormatting sqref="I10:M28">
    <cfRule type="cellIs" dxfId="1457" priority="97" operator="between">
      <formula>4</formula>
      <formula>7</formula>
    </cfRule>
    <cfRule type="cellIs" dxfId="1456" priority="98" operator="equal">
      <formula>0</formula>
    </cfRule>
    <cfRule type="cellIs" dxfId="1455" priority="99" operator="lessThan">
      <formula>3</formula>
    </cfRule>
    <cfRule type="cellIs" dxfId="1454" priority="100" operator="greaterThan">
      <formula>7</formula>
    </cfRule>
    <cfRule type="cellIs" dxfId="1453" priority="101" operator="greaterThan">
      <formula>8</formula>
    </cfRule>
    <cfRule type="cellIs" dxfId="1452" priority="102" operator="between">
      <formula>5</formula>
      <formula>7</formula>
    </cfRule>
    <cfRule type="cellIs" dxfId="1451" priority="109" operator="equal">
      <formula>0</formula>
    </cfRule>
    <cfRule type="cellIs" dxfId="1450" priority="110" operator="equal">
      <formula>0</formula>
    </cfRule>
    <cfRule type="cellIs" dxfId="1449" priority="111" operator="lessThan">
      <formula>4</formula>
    </cfRule>
    <cfRule type="cellIs" dxfId="1448" priority="112" operator="equal">
      <formula>0</formula>
    </cfRule>
    <cfRule type="cellIs" dxfId="1447" priority="113" operator="lessThan">
      <formula>3</formula>
    </cfRule>
    <cfRule type="cellIs" dxfId="1446" priority="114" operator="lessThan">
      <formula>3</formula>
    </cfRule>
  </conditionalFormatting>
  <conditionalFormatting sqref="I10:M28">
    <cfRule type="cellIs" dxfId="1445" priority="103" operator="equal">
      <formula>0</formula>
    </cfRule>
    <cfRule type="cellIs" dxfId="1444" priority="104" operator="equal">
      <formula>0</formula>
    </cfRule>
    <cfRule type="cellIs" dxfId="1443" priority="105" operator="lessThan">
      <formula>4</formula>
    </cfRule>
    <cfRule type="cellIs" dxfId="1442" priority="106" operator="equal">
      <formula>0</formula>
    </cfRule>
    <cfRule type="cellIs" dxfId="1441" priority="107" operator="lessThan">
      <formula>3</formula>
    </cfRule>
    <cfRule type="cellIs" dxfId="1440" priority="108" operator="lessThan">
      <formula>3</formula>
    </cfRule>
  </conditionalFormatting>
  <conditionalFormatting sqref="O10:S10 O16:S28 O13:S14">
    <cfRule type="cellIs" dxfId="1439" priority="91" operator="greaterThan">
      <formula>8</formula>
    </cfRule>
    <cfRule type="cellIs" dxfId="1438" priority="92" operator="between">
      <formula>3</formula>
      <formula>8</formula>
    </cfRule>
    <cfRule type="cellIs" dxfId="1437" priority="93" operator="equal">
      <formula>0</formula>
    </cfRule>
    <cfRule type="cellIs" dxfId="1436" priority="94" operator="between">
      <formula>4</formula>
      <formula>8</formula>
    </cfRule>
    <cfRule type="cellIs" dxfId="1435" priority="95" operator="lessThan">
      <formula>3</formula>
    </cfRule>
    <cfRule type="cellIs" dxfId="1434" priority="96" operator="greaterThan">
      <formula>9</formula>
    </cfRule>
  </conditionalFormatting>
  <conditionalFormatting sqref="O10:S10 O16:S28 O13:S14">
    <cfRule type="cellIs" dxfId="1433" priority="73" operator="between">
      <formula>4</formula>
      <formula>7</formula>
    </cfRule>
    <cfRule type="cellIs" dxfId="1432" priority="74" operator="equal">
      <formula>0</formula>
    </cfRule>
    <cfRule type="cellIs" dxfId="1431" priority="75" operator="lessThan">
      <formula>3</formula>
    </cfRule>
    <cfRule type="cellIs" dxfId="1430" priority="76" operator="greaterThan">
      <formula>7</formula>
    </cfRule>
    <cfRule type="cellIs" dxfId="1429" priority="77" operator="greaterThan">
      <formula>8</formula>
    </cfRule>
    <cfRule type="cellIs" dxfId="1428" priority="78" operator="between">
      <formula>5</formula>
      <formula>7</formula>
    </cfRule>
    <cfRule type="cellIs" dxfId="1427" priority="85" operator="equal">
      <formula>0</formula>
    </cfRule>
    <cfRule type="cellIs" dxfId="1426" priority="86" operator="equal">
      <formula>0</formula>
    </cfRule>
    <cfRule type="cellIs" dxfId="1425" priority="87" operator="lessThan">
      <formula>4</formula>
    </cfRule>
    <cfRule type="cellIs" dxfId="1424" priority="88" operator="equal">
      <formula>0</formula>
    </cfRule>
    <cfRule type="cellIs" dxfId="1423" priority="89" operator="lessThan">
      <formula>3</formula>
    </cfRule>
    <cfRule type="cellIs" dxfId="1422" priority="90" operator="lessThan">
      <formula>3</formula>
    </cfRule>
  </conditionalFormatting>
  <conditionalFormatting sqref="O10:S10 O16:S28 O13:S14">
    <cfRule type="cellIs" dxfId="1421" priority="79" operator="equal">
      <formula>0</formula>
    </cfRule>
    <cfRule type="cellIs" dxfId="1420" priority="80" operator="equal">
      <formula>0</formula>
    </cfRule>
    <cfRule type="cellIs" dxfId="1419" priority="81" operator="lessThan">
      <formula>4</formula>
    </cfRule>
    <cfRule type="cellIs" dxfId="1418" priority="82" operator="equal">
      <formula>0</formula>
    </cfRule>
    <cfRule type="cellIs" dxfId="1417" priority="83" operator="lessThan">
      <formula>3</formula>
    </cfRule>
    <cfRule type="cellIs" dxfId="1416" priority="84" operator="lessThan">
      <formula>3</formula>
    </cfRule>
  </conditionalFormatting>
  <conditionalFormatting sqref="U15:Y15">
    <cfRule type="cellIs" dxfId="1415" priority="43" operator="greaterThan">
      <formula>8</formula>
    </cfRule>
    <cfRule type="cellIs" dxfId="1414" priority="44" operator="between">
      <formula>3</formula>
      <formula>8</formula>
    </cfRule>
    <cfRule type="cellIs" dxfId="1413" priority="45" operator="equal">
      <formula>0</formula>
    </cfRule>
    <cfRule type="cellIs" dxfId="1412" priority="46" operator="between">
      <formula>4</formula>
      <formula>8</formula>
    </cfRule>
    <cfRule type="cellIs" dxfId="1411" priority="47" operator="lessThan">
      <formula>3</formula>
    </cfRule>
    <cfRule type="cellIs" dxfId="1410" priority="48" operator="greaterThan">
      <formula>9</formula>
    </cfRule>
  </conditionalFormatting>
  <conditionalFormatting sqref="U15:Y15">
    <cfRule type="cellIs" dxfId="1409" priority="25" operator="between">
      <formula>4</formula>
      <formula>7</formula>
    </cfRule>
    <cfRule type="cellIs" dxfId="1408" priority="26" operator="equal">
      <formula>0</formula>
    </cfRule>
    <cfRule type="cellIs" dxfId="1407" priority="27" operator="lessThan">
      <formula>3</formula>
    </cfRule>
    <cfRule type="cellIs" dxfId="1406" priority="28" operator="greaterThan">
      <formula>7</formula>
    </cfRule>
    <cfRule type="cellIs" dxfId="1405" priority="29" operator="greaterThan">
      <formula>8</formula>
    </cfRule>
    <cfRule type="cellIs" dxfId="1404" priority="30" operator="between">
      <formula>5</formula>
      <formula>7</formula>
    </cfRule>
    <cfRule type="cellIs" dxfId="1403" priority="37" operator="equal">
      <formula>0</formula>
    </cfRule>
    <cfRule type="cellIs" dxfId="1402" priority="38" operator="equal">
      <formula>0</formula>
    </cfRule>
    <cfRule type="cellIs" dxfId="1401" priority="39" operator="lessThan">
      <formula>4</formula>
    </cfRule>
    <cfRule type="cellIs" dxfId="1400" priority="40" operator="equal">
      <formula>0</formula>
    </cfRule>
    <cfRule type="cellIs" dxfId="1399" priority="41" operator="lessThan">
      <formula>3</formula>
    </cfRule>
    <cfRule type="cellIs" dxfId="1398" priority="42" operator="lessThan">
      <formula>3</formula>
    </cfRule>
  </conditionalFormatting>
  <conditionalFormatting sqref="U15:Y15">
    <cfRule type="cellIs" dxfId="1397" priority="31" operator="equal">
      <formula>0</formula>
    </cfRule>
    <cfRule type="cellIs" dxfId="1396" priority="32" operator="equal">
      <formula>0</formula>
    </cfRule>
    <cfRule type="cellIs" dxfId="1395" priority="33" operator="lessThan">
      <formula>4</formula>
    </cfRule>
    <cfRule type="cellIs" dxfId="1394" priority="34" operator="equal">
      <formula>0</formula>
    </cfRule>
    <cfRule type="cellIs" dxfId="1393" priority="35" operator="lessThan">
      <formula>3</formula>
    </cfRule>
    <cfRule type="cellIs" dxfId="1392" priority="36" operator="lessThan">
      <formula>3</formula>
    </cfRule>
  </conditionalFormatting>
  <conditionalFormatting sqref="O15:S15">
    <cfRule type="cellIs" dxfId="1391" priority="19" operator="greaterThan">
      <formula>8</formula>
    </cfRule>
    <cfRule type="cellIs" dxfId="1390" priority="20" operator="between">
      <formula>3</formula>
      <formula>8</formula>
    </cfRule>
    <cfRule type="cellIs" dxfId="1389" priority="21" operator="equal">
      <formula>0</formula>
    </cfRule>
    <cfRule type="cellIs" dxfId="1388" priority="22" operator="between">
      <formula>4</formula>
      <formula>8</formula>
    </cfRule>
    <cfRule type="cellIs" dxfId="1387" priority="23" operator="lessThan">
      <formula>3</formula>
    </cfRule>
    <cfRule type="cellIs" dxfId="1386" priority="24" operator="greaterThan">
      <formula>9</formula>
    </cfRule>
  </conditionalFormatting>
  <conditionalFormatting sqref="O15:S15">
    <cfRule type="cellIs" dxfId="1385" priority="1" operator="between">
      <formula>4</formula>
      <formula>7</formula>
    </cfRule>
    <cfRule type="cellIs" dxfId="1384" priority="2" operator="equal">
      <formula>0</formula>
    </cfRule>
    <cfRule type="cellIs" dxfId="1383" priority="3" operator="lessThan">
      <formula>3</formula>
    </cfRule>
    <cfRule type="cellIs" dxfId="1382" priority="4" operator="greaterThan">
      <formula>7</formula>
    </cfRule>
    <cfRule type="cellIs" dxfId="1381" priority="5" operator="greaterThan">
      <formula>8</formula>
    </cfRule>
    <cfRule type="cellIs" dxfId="1380" priority="6" operator="between">
      <formula>5</formula>
      <formula>7</formula>
    </cfRule>
    <cfRule type="cellIs" dxfId="1379" priority="13" operator="equal">
      <formula>0</formula>
    </cfRule>
    <cfRule type="cellIs" dxfId="1378" priority="14" operator="equal">
      <formula>0</formula>
    </cfRule>
    <cfRule type="cellIs" dxfId="1377" priority="15" operator="lessThan">
      <formula>4</formula>
    </cfRule>
    <cfRule type="cellIs" dxfId="1376" priority="16" operator="equal">
      <formula>0</formula>
    </cfRule>
    <cfRule type="cellIs" dxfId="1375" priority="17" operator="lessThan">
      <formula>3</formula>
    </cfRule>
    <cfRule type="cellIs" dxfId="1374" priority="18" operator="lessThan">
      <formula>3</formula>
    </cfRule>
  </conditionalFormatting>
  <conditionalFormatting sqref="O15:S15">
    <cfRule type="cellIs" dxfId="1373" priority="7" operator="equal">
      <formula>0</formula>
    </cfRule>
    <cfRule type="cellIs" dxfId="1372" priority="8" operator="equal">
      <formula>0</formula>
    </cfRule>
    <cfRule type="cellIs" dxfId="1371" priority="9" operator="lessThan">
      <formula>4</formula>
    </cfRule>
    <cfRule type="cellIs" dxfId="1370" priority="10" operator="equal">
      <formula>0</formula>
    </cfRule>
    <cfRule type="cellIs" dxfId="1369" priority="11" operator="lessThan">
      <formula>3</formula>
    </cfRule>
    <cfRule type="cellIs" dxfId="1368" priority="12" operator="lessThan">
      <formula>3</formula>
    </cfRule>
  </conditionalFormatting>
  <dataValidations count="1">
    <dataValidation type="whole" allowBlank="1" showInputMessage="1" showErrorMessage="1" sqref="O13:S39 C10:G19 C21:G39 I10:M39 O10:S10 U10:Y39" xr:uid="{00000000-0002-0000-0000-000000000000}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workbookViewId="0">
      <selection activeCell="N6" sqref="N6"/>
    </sheetView>
  </sheetViews>
  <sheetFormatPr baseColWidth="10" defaultColWidth="8.83203125" defaultRowHeight="12" x14ac:dyDescent="0.15"/>
  <cols>
    <col min="1" max="1" width="8.83203125" style="1"/>
    <col min="2" max="2" width="30" style="1" bestFit="1" customWidth="1"/>
    <col min="3" max="5" width="8.83203125" style="1"/>
    <col min="6" max="6" width="10.5" style="1" customWidth="1"/>
    <col min="7" max="16384" width="8.83203125" style="1"/>
  </cols>
  <sheetData>
    <row r="1" spans="1:14" ht="40" thickBot="1" x14ac:dyDescent="0.2">
      <c r="A1" s="3" t="s">
        <v>35</v>
      </c>
      <c r="B1" s="3" t="s">
        <v>36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41</v>
      </c>
      <c r="M1" s="4" t="s">
        <v>42</v>
      </c>
      <c r="N1" s="24" t="s">
        <v>43</v>
      </c>
    </row>
    <row r="2" spans="1:14" x14ac:dyDescent="0.15">
      <c r="A2" s="2">
        <f>stage1!A10</f>
        <v>1367</v>
      </c>
      <c r="B2" s="2" t="str">
        <f>stage1!B10</f>
        <v>Afaf Umair</v>
      </c>
      <c r="C2" s="2">
        <f>stage1!C10+stage1!I10+stage1!O10+stage1!U10</f>
        <v>18</v>
      </c>
      <c r="D2" s="2">
        <f>stage1!D10+stage1!J10+stage1!P10+stage1!V10</f>
        <v>14</v>
      </c>
      <c r="E2" s="2">
        <f>stage1!E10+stage1!K10+stage1!Q10+stage1!W10</f>
        <v>13</v>
      </c>
      <c r="F2" s="2">
        <f>stage1!F10+stage1!L10+stage1!R10+stage1!X10</f>
        <v>19</v>
      </c>
      <c r="G2" s="2">
        <f>stage1!G10+stage1!M10+stage1!S10+stage1!Y10</f>
        <v>19</v>
      </c>
      <c r="H2" s="2">
        <f t="shared" ref="H2:H26" si="0">SUM(C2:G2)</f>
        <v>83</v>
      </c>
      <c r="I2" s="25">
        <f>C2/40</f>
        <v>0.45</v>
      </c>
      <c r="J2" s="25">
        <f>D2/40</f>
        <v>0.35</v>
      </c>
      <c r="K2" s="25">
        <f>E2/40</f>
        <v>0.32500000000000001</v>
      </c>
      <c r="L2" s="25">
        <f>F2/40</f>
        <v>0.47499999999999998</v>
      </c>
      <c r="M2" s="25">
        <f>G2/40</f>
        <v>0.47499999999999998</v>
      </c>
      <c r="N2" s="26">
        <f>AVERAGE(I2:M2)</f>
        <v>0.41500000000000004</v>
      </c>
    </row>
    <row r="3" spans="1:14" x14ac:dyDescent="0.15">
      <c r="A3" s="2">
        <f>stage1!A11</f>
        <v>1918</v>
      </c>
      <c r="B3" s="2" t="str">
        <f>stage1!B11</f>
        <v>Maahrukh Ashraf Siddiqui</v>
      </c>
      <c r="C3" s="2">
        <f>stage1!C11+stage1!I11+stage1!O11+stage1!U11</f>
        <v>14</v>
      </c>
      <c r="D3" s="2">
        <f>stage1!D11+stage1!J11+stage1!P11+stage1!V11</f>
        <v>11</v>
      </c>
      <c r="E3" s="2">
        <f>stage1!E11+stage1!K11+stage1!Q11+stage1!W11</f>
        <v>11</v>
      </c>
      <c r="F3" s="2">
        <f>stage1!F11+stage1!L11+stage1!R11+stage1!X11</f>
        <v>15</v>
      </c>
      <c r="G3" s="2">
        <f>stage1!G11+stage1!M11+stage1!S11+stage1!Y11</f>
        <v>13</v>
      </c>
      <c r="H3" s="2">
        <f t="shared" si="0"/>
        <v>64</v>
      </c>
      <c r="I3" s="25">
        <f t="shared" ref="I3:I26" si="1">C3/40</f>
        <v>0.35</v>
      </c>
      <c r="J3" s="25">
        <f t="shared" ref="J3:J26" si="2">D3/40</f>
        <v>0.27500000000000002</v>
      </c>
      <c r="K3" s="25">
        <f t="shared" ref="K3:K26" si="3">E3/40</f>
        <v>0.27500000000000002</v>
      </c>
      <c r="L3" s="25">
        <f t="shared" ref="L3:L26" si="4">F3/40</f>
        <v>0.375</v>
      </c>
      <c r="M3" s="25">
        <f t="shared" ref="M3:M26" si="5">G3/40</f>
        <v>0.32500000000000001</v>
      </c>
      <c r="N3" s="26">
        <f t="shared" ref="N3:N26" si="6">AVERAGE(I3:M3)</f>
        <v>0.31999999999999995</v>
      </c>
    </row>
    <row r="4" spans="1:14" x14ac:dyDescent="0.15">
      <c r="A4" s="2">
        <f>stage1!A12</f>
        <v>2010</v>
      </c>
      <c r="B4" s="2" t="str">
        <f>stage1!B12</f>
        <v>Muhammad Mustafa Ali</v>
      </c>
      <c r="C4" s="2">
        <f>stage1!C12+stage1!I12+stage1!O12+stage1!U12</f>
        <v>14</v>
      </c>
      <c r="D4" s="2">
        <f>stage1!D12+stage1!J12+stage1!P12+stage1!V12</f>
        <v>10</v>
      </c>
      <c r="E4" s="2">
        <f>stage1!E12+stage1!K12+stage1!Q12+stage1!W12</f>
        <v>10</v>
      </c>
      <c r="F4" s="2">
        <f>stage1!F12+stage1!L12+stage1!R12+stage1!X12</f>
        <v>15</v>
      </c>
      <c r="G4" s="2">
        <f>stage1!G12+stage1!M12+stage1!S12+stage1!Y12</f>
        <v>12</v>
      </c>
      <c r="H4" s="2">
        <f t="shared" si="0"/>
        <v>61</v>
      </c>
      <c r="I4" s="25">
        <f t="shared" si="1"/>
        <v>0.35</v>
      </c>
      <c r="J4" s="25">
        <f t="shared" si="2"/>
        <v>0.25</v>
      </c>
      <c r="K4" s="25">
        <f t="shared" si="3"/>
        <v>0.25</v>
      </c>
      <c r="L4" s="25">
        <f t="shared" si="4"/>
        <v>0.375</v>
      </c>
      <c r="M4" s="25">
        <f t="shared" si="5"/>
        <v>0.3</v>
      </c>
      <c r="N4" s="26">
        <f t="shared" si="6"/>
        <v>0.30500000000000005</v>
      </c>
    </row>
    <row r="5" spans="1:14" x14ac:dyDescent="0.15">
      <c r="A5" s="2">
        <f>stage1!A13</f>
        <v>2102</v>
      </c>
      <c r="B5" s="2" t="str">
        <f>stage1!B13</f>
        <v>Anfal Zehra</v>
      </c>
      <c r="C5" s="2">
        <f>stage1!C13+stage1!I13+stage1!O13+stage1!U13</f>
        <v>18</v>
      </c>
      <c r="D5" s="2">
        <f>stage1!D13+stage1!J13+stage1!P13+stage1!V13</f>
        <v>14</v>
      </c>
      <c r="E5" s="2">
        <f>stage1!E13+stage1!K13+stage1!Q13+stage1!W13</f>
        <v>13</v>
      </c>
      <c r="F5" s="2">
        <f>stage1!F13+stage1!L13+stage1!R13+stage1!X13</f>
        <v>19</v>
      </c>
      <c r="G5" s="2">
        <f>stage1!G13+stage1!M13+stage1!S13+stage1!Y13</f>
        <v>19</v>
      </c>
      <c r="H5" s="2">
        <f t="shared" ref="H5" si="7">SUM(C5:G5)</f>
        <v>83</v>
      </c>
      <c r="I5" s="25">
        <f t="shared" ref="I5" si="8">C5/40</f>
        <v>0.45</v>
      </c>
      <c r="J5" s="25">
        <f t="shared" ref="J5" si="9">D5/40</f>
        <v>0.35</v>
      </c>
      <c r="K5" s="25">
        <f t="shared" ref="K5" si="10">E5/40</f>
        <v>0.32500000000000001</v>
      </c>
      <c r="L5" s="25">
        <f t="shared" ref="L5" si="11">F5/40</f>
        <v>0.47499999999999998</v>
      </c>
      <c r="M5" s="25">
        <f t="shared" ref="M5" si="12">G5/40</f>
        <v>0.47499999999999998</v>
      </c>
      <c r="N5" s="26">
        <f t="shared" ref="N5" si="13">AVERAGE(I5:M5)</f>
        <v>0.41500000000000004</v>
      </c>
    </row>
    <row r="6" spans="1:14" x14ac:dyDescent="0.15">
      <c r="A6" s="2">
        <f>stage1!A14</f>
        <v>2113</v>
      </c>
      <c r="B6" s="2" t="str">
        <f>stage1!B14</f>
        <v>Eshaal Fatima</v>
      </c>
      <c r="C6" s="2">
        <f>stage1!C14+stage1!I14+stage1!O14+stage1!U14</f>
        <v>18</v>
      </c>
      <c r="D6" s="2">
        <f>stage1!D14+stage1!J14+stage1!P14+stage1!V14</f>
        <v>15</v>
      </c>
      <c r="E6" s="2">
        <f>stage1!E14+stage1!K14+stage1!Q14+stage1!W14</f>
        <v>14</v>
      </c>
      <c r="F6" s="2">
        <f>stage1!F14+stage1!L14+stage1!R14+stage1!X14</f>
        <v>20</v>
      </c>
      <c r="G6" s="2">
        <f>stage1!G14+stage1!M14+stage1!S14+stage1!Y14</f>
        <v>17</v>
      </c>
      <c r="H6" s="2">
        <f t="shared" si="0"/>
        <v>84</v>
      </c>
      <c r="I6" s="25">
        <f t="shared" si="1"/>
        <v>0.45</v>
      </c>
      <c r="J6" s="25">
        <f t="shared" si="2"/>
        <v>0.375</v>
      </c>
      <c r="K6" s="25">
        <f t="shared" si="3"/>
        <v>0.35</v>
      </c>
      <c r="L6" s="25">
        <f t="shared" si="4"/>
        <v>0.5</v>
      </c>
      <c r="M6" s="25">
        <f t="shared" si="5"/>
        <v>0.42499999999999999</v>
      </c>
      <c r="N6" s="26">
        <f>AVERAGE(I6:M6)</f>
        <v>0.41999999999999993</v>
      </c>
    </row>
    <row r="7" spans="1:14" x14ac:dyDescent="0.15">
      <c r="A7" s="2">
        <f>stage1!A15</f>
        <v>2142</v>
      </c>
      <c r="B7" s="2" t="str">
        <f>stage1!B15</f>
        <v>Syeda Sakina Shamlan Ali</v>
      </c>
      <c r="C7" s="2">
        <f>stage1!C15+stage1!I15+stage1!O15+stage1!U15</f>
        <v>18</v>
      </c>
      <c r="D7" s="2">
        <f>stage1!D15+stage1!J15+stage1!P15+stage1!V15</f>
        <v>14</v>
      </c>
      <c r="E7" s="2">
        <f>stage1!E15+stage1!K15+stage1!Q15+stage1!W15</f>
        <v>13</v>
      </c>
      <c r="F7" s="2">
        <f>stage1!F15+stage1!L15+stage1!R15+stage1!X15</f>
        <v>20</v>
      </c>
      <c r="G7" s="2">
        <f>stage1!G15+stage1!M15+stage1!S15+stage1!Y15</f>
        <v>17</v>
      </c>
      <c r="H7" s="2">
        <f t="shared" si="0"/>
        <v>82</v>
      </c>
      <c r="I7" s="25">
        <f t="shared" si="1"/>
        <v>0.45</v>
      </c>
      <c r="J7" s="25">
        <f t="shared" si="2"/>
        <v>0.35</v>
      </c>
      <c r="K7" s="25">
        <f t="shared" si="3"/>
        <v>0.32500000000000001</v>
      </c>
      <c r="L7" s="25">
        <f t="shared" si="4"/>
        <v>0.5</v>
      </c>
      <c r="M7" s="25">
        <f t="shared" si="5"/>
        <v>0.42499999999999999</v>
      </c>
      <c r="N7" s="26">
        <f t="shared" si="6"/>
        <v>0.41</v>
      </c>
    </row>
    <row r="8" spans="1:14" x14ac:dyDescent="0.15">
      <c r="A8" s="2">
        <f>stage1!A16</f>
        <v>2150</v>
      </c>
      <c r="B8" s="2" t="str">
        <f>stage1!B16</f>
        <v>Muhammad Aariz</v>
      </c>
      <c r="C8" s="2">
        <f>stage1!C16+stage1!I16+stage1!O16+stage1!U16</f>
        <v>15</v>
      </c>
      <c r="D8" s="2">
        <f>stage1!D16+stage1!J16+stage1!P16+stage1!V16</f>
        <v>13</v>
      </c>
      <c r="E8" s="2">
        <f>stage1!E16+stage1!K16+stage1!Q16+stage1!W16</f>
        <v>12</v>
      </c>
      <c r="F8" s="2">
        <f>stage1!F16+stage1!L16+stage1!R16+stage1!X16</f>
        <v>16</v>
      </c>
      <c r="G8" s="2">
        <f>stage1!G16+stage1!M16+stage1!S16+stage1!Y16</f>
        <v>15</v>
      </c>
      <c r="H8" s="2">
        <f t="shared" si="0"/>
        <v>71</v>
      </c>
      <c r="I8" s="25">
        <f t="shared" si="1"/>
        <v>0.375</v>
      </c>
      <c r="J8" s="25">
        <f t="shared" si="2"/>
        <v>0.32500000000000001</v>
      </c>
      <c r="K8" s="25">
        <f t="shared" si="3"/>
        <v>0.3</v>
      </c>
      <c r="L8" s="25">
        <f t="shared" si="4"/>
        <v>0.4</v>
      </c>
      <c r="M8" s="25">
        <f t="shared" si="5"/>
        <v>0.375</v>
      </c>
      <c r="N8" s="26">
        <f t="shared" si="6"/>
        <v>0.35499999999999998</v>
      </c>
    </row>
    <row r="9" spans="1:14" x14ac:dyDescent="0.15">
      <c r="A9" s="2">
        <f>stage1!A17</f>
        <v>2166</v>
      </c>
      <c r="B9" s="2" t="str">
        <f>stage1!B17</f>
        <v>Muhammad Ayyan Jadoon</v>
      </c>
      <c r="C9" s="2">
        <f>stage1!C17+stage1!I17+stage1!O17+stage1!U17</f>
        <v>21</v>
      </c>
      <c r="D9" s="2">
        <f>stage1!D17+stage1!J17+stage1!P17+stage1!V17</f>
        <v>15</v>
      </c>
      <c r="E9" s="2">
        <f>stage1!E17+stage1!K17+stage1!Q17+stage1!W17</f>
        <v>15</v>
      </c>
      <c r="F9" s="2">
        <f>stage1!F17+stage1!L17+stage1!R17+stage1!X17</f>
        <v>20</v>
      </c>
      <c r="G9" s="2">
        <f>stage1!G17+stage1!M17+stage1!S17+stage1!Y17</f>
        <v>21</v>
      </c>
      <c r="H9" s="2">
        <f t="shared" si="0"/>
        <v>92</v>
      </c>
      <c r="I9" s="25">
        <f t="shared" si="1"/>
        <v>0.52500000000000002</v>
      </c>
      <c r="J9" s="25">
        <f t="shared" si="2"/>
        <v>0.375</v>
      </c>
      <c r="K9" s="25">
        <f t="shared" si="3"/>
        <v>0.375</v>
      </c>
      <c r="L9" s="25">
        <f t="shared" si="4"/>
        <v>0.5</v>
      </c>
      <c r="M9" s="25">
        <f t="shared" si="5"/>
        <v>0.52500000000000002</v>
      </c>
      <c r="N9" s="26">
        <f t="shared" si="6"/>
        <v>0.45999999999999996</v>
      </c>
    </row>
    <row r="10" spans="1:14" x14ac:dyDescent="0.15">
      <c r="A10" s="2">
        <f>stage1!A18</f>
        <v>2497</v>
      </c>
      <c r="B10" s="2" t="str">
        <f>stage1!B18</f>
        <v>Taha Kashif</v>
      </c>
      <c r="C10" s="2">
        <f>stage1!C18+stage1!I18+stage1!O18+stage1!U18</f>
        <v>21</v>
      </c>
      <c r="D10" s="2">
        <f>stage1!D18+stage1!J18+stage1!P18+stage1!V18</f>
        <v>14</v>
      </c>
      <c r="E10" s="2">
        <f>stage1!E18+stage1!K18+stage1!Q18+stage1!W18</f>
        <v>13</v>
      </c>
      <c r="F10" s="2">
        <f>stage1!F18+stage1!L18+stage1!R18+stage1!X18</f>
        <v>19</v>
      </c>
      <c r="G10" s="2">
        <f>stage1!G18+stage1!M18+stage1!S18+stage1!Y18</f>
        <v>21</v>
      </c>
      <c r="H10" s="2">
        <f t="shared" si="0"/>
        <v>88</v>
      </c>
      <c r="I10" s="25">
        <f t="shared" si="1"/>
        <v>0.52500000000000002</v>
      </c>
      <c r="J10" s="25">
        <f t="shared" si="2"/>
        <v>0.35</v>
      </c>
      <c r="K10" s="25">
        <f t="shared" si="3"/>
        <v>0.32500000000000001</v>
      </c>
      <c r="L10" s="25">
        <f t="shared" si="4"/>
        <v>0.47499999999999998</v>
      </c>
      <c r="M10" s="25">
        <f t="shared" si="5"/>
        <v>0.52500000000000002</v>
      </c>
      <c r="N10" s="26">
        <f t="shared" si="6"/>
        <v>0.43999999999999995</v>
      </c>
    </row>
    <row r="11" spans="1:14" x14ac:dyDescent="0.15">
      <c r="A11" s="2">
        <f>stage1!A19</f>
        <v>2699</v>
      </c>
      <c r="B11" s="2" t="str">
        <f>stage1!B19</f>
        <v>Abdul Moez</v>
      </c>
      <c r="C11" s="2">
        <f>stage1!C19+stage1!I19+stage1!O19+stage1!U19</f>
        <v>17</v>
      </c>
      <c r="D11" s="2">
        <f>stage1!D19+stage1!J19+stage1!P19+stage1!V19</f>
        <v>15</v>
      </c>
      <c r="E11" s="2">
        <f>stage1!E19+stage1!K19+stage1!Q19+stage1!W19</f>
        <v>14</v>
      </c>
      <c r="F11" s="2">
        <f>stage1!F19+stage1!L19+stage1!R19+stage1!X19</f>
        <v>19</v>
      </c>
      <c r="G11" s="2">
        <f>stage1!G19+stage1!M19+stage1!S19+stage1!Y19</f>
        <v>16</v>
      </c>
      <c r="H11" s="2">
        <f t="shared" si="0"/>
        <v>81</v>
      </c>
      <c r="I11" s="25">
        <f t="shared" si="1"/>
        <v>0.42499999999999999</v>
      </c>
      <c r="J11" s="25">
        <f t="shared" si="2"/>
        <v>0.375</v>
      </c>
      <c r="K11" s="25">
        <f t="shared" si="3"/>
        <v>0.35</v>
      </c>
      <c r="L11" s="25">
        <f t="shared" si="4"/>
        <v>0.47499999999999998</v>
      </c>
      <c r="M11" s="25">
        <f t="shared" si="5"/>
        <v>0.4</v>
      </c>
      <c r="N11" s="26">
        <f t="shared" si="6"/>
        <v>0.40499999999999997</v>
      </c>
    </row>
    <row r="12" spans="1:14" x14ac:dyDescent="0.15">
      <c r="A12" s="2">
        <f>stage1!A20</f>
        <v>2913</v>
      </c>
      <c r="B12" s="2" t="str">
        <f>stage1!B20</f>
        <v>Faiqa Arshad Mughal</v>
      </c>
      <c r="C12" s="2">
        <f>stage1!C20+stage1!I20+stage1!O20+stage1!U20</f>
        <v>14</v>
      </c>
      <c r="D12" s="2">
        <f>stage1!D20+stage1!J20+stage1!P20+stage1!V20</f>
        <v>10</v>
      </c>
      <c r="E12" s="2">
        <f>stage1!E20+stage1!K20+stage1!Q20+stage1!W20</f>
        <v>10</v>
      </c>
      <c r="F12" s="2">
        <f>stage1!F20+stage1!L20+stage1!R20+stage1!X20</f>
        <v>15</v>
      </c>
      <c r="G12" s="2">
        <f>stage1!G20+stage1!M20+stage1!S20+stage1!Y20</f>
        <v>12</v>
      </c>
      <c r="H12" s="2">
        <f t="shared" si="0"/>
        <v>61</v>
      </c>
      <c r="I12" s="25">
        <f t="shared" si="1"/>
        <v>0.35</v>
      </c>
      <c r="J12" s="25">
        <f t="shared" si="2"/>
        <v>0.25</v>
      </c>
      <c r="K12" s="25">
        <f t="shared" si="3"/>
        <v>0.25</v>
      </c>
      <c r="L12" s="25">
        <f t="shared" si="4"/>
        <v>0.375</v>
      </c>
      <c r="M12" s="25">
        <f t="shared" si="5"/>
        <v>0.3</v>
      </c>
      <c r="N12" s="26">
        <f t="shared" si="6"/>
        <v>0.30500000000000005</v>
      </c>
    </row>
    <row r="13" spans="1:14" x14ac:dyDescent="0.15">
      <c r="A13" s="2">
        <f>stage1!A21</f>
        <v>3018</v>
      </c>
      <c r="B13" s="2" t="str">
        <f>stage1!B21</f>
        <v>Mahd Ahmed Syed</v>
      </c>
      <c r="C13" s="2">
        <f>stage1!C21+stage1!I21+stage1!O21+stage1!U21</f>
        <v>15</v>
      </c>
      <c r="D13" s="2">
        <f>stage1!D21+stage1!J21+stage1!P21+stage1!V21</f>
        <v>11</v>
      </c>
      <c r="E13" s="2">
        <f>stage1!E21+stage1!K21+stage1!Q21+stage1!W21</f>
        <v>10</v>
      </c>
      <c r="F13" s="2">
        <f>stage1!F21+stage1!L21+stage1!R21+stage1!X21</f>
        <v>17</v>
      </c>
      <c r="G13" s="2">
        <f>stage1!G21+stage1!M21+stage1!S21+stage1!Y21</f>
        <v>15</v>
      </c>
      <c r="H13" s="2">
        <f t="shared" si="0"/>
        <v>68</v>
      </c>
      <c r="I13" s="25">
        <f t="shared" si="1"/>
        <v>0.375</v>
      </c>
      <c r="J13" s="25">
        <f t="shared" si="2"/>
        <v>0.27500000000000002</v>
      </c>
      <c r="K13" s="25">
        <f t="shared" si="3"/>
        <v>0.25</v>
      </c>
      <c r="L13" s="25">
        <f t="shared" si="4"/>
        <v>0.42499999999999999</v>
      </c>
      <c r="M13" s="25">
        <f t="shared" si="5"/>
        <v>0.375</v>
      </c>
      <c r="N13" s="26">
        <f t="shared" si="6"/>
        <v>0.33999999999999997</v>
      </c>
    </row>
    <row r="14" spans="1:14" x14ac:dyDescent="0.15">
      <c r="A14" s="2">
        <f>stage1!A22</f>
        <v>3134</v>
      </c>
      <c r="B14" s="2" t="str">
        <f>stage1!B22</f>
        <v>Mohammad Hassan Usama</v>
      </c>
      <c r="C14" s="2">
        <f>stage1!C22+stage1!I22+stage1!O22+stage1!U22</f>
        <v>14</v>
      </c>
      <c r="D14" s="2">
        <f>stage1!D22+stage1!J22+stage1!P22+stage1!V22</f>
        <v>11</v>
      </c>
      <c r="E14" s="2">
        <f>stage1!E22+stage1!K22+stage1!Q22+stage1!W22</f>
        <v>10</v>
      </c>
      <c r="F14" s="2">
        <f>stage1!F22+stage1!L22+stage1!R22+stage1!X22</f>
        <v>15</v>
      </c>
      <c r="G14" s="2">
        <f>stage1!G22+stage1!M22+stage1!S22+stage1!Y22</f>
        <v>13</v>
      </c>
      <c r="H14" s="2">
        <f t="shared" si="0"/>
        <v>63</v>
      </c>
      <c r="I14" s="25">
        <f t="shared" si="1"/>
        <v>0.35</v>
      </c>
      <c r="J14" s="25">
        <f t="shared" si="2"/>
        <v>0.27500000000000002</v>
      </c>
      <c r="K14" s="25">
        <f t="shared" si="3"/>
        <v>0.25</v>
      </c>
      <c r="L14" s="25">
        <f t="shared" si="4"/>
        <v>0.375</v>
      </c>
      <c r="M14" s="25">
        <f t="shared" si="5"/>
        <v>0.32500000000000001</v>
      </c>
      <c r="N14" s="26">
        <f t="shared" si="6"/>
        <v>0.315</v>
      </c>
    </row>
    <row r="15" spans="1:14" x14ac:dyDescent="0.15">
      <c r="A15" s="2">
        <f>stage1!A23</f>
        <v>3158</v>
      </c>
      <c r="B15" s="2" t="str">
        <f>stage1!B23</f>
        <v>Maryam Nadeem Ubharay</v>
      </c>
      <c r="C15" s="2">
        <f>stage1!C23+stage1!I23+stage1!O23+stage1!U23</f>
        <v>14</v>
      </c>
      <c r="D15" s="2">
        <f>stage1!D23+stage1!J23+stage1!P23+stage1!V23</f>
        <v>11</v>
      </c>
      <c r="E15" s="2">
        <f>stage1!E23+stage1!K23+stage1!Q23+stage1!W23</f>
        <v>10</v>
      </c>
      <c r="F15" s="2">
        <f>stage1!F23+stage1!L23+stage1!R23+stage1!X23</f>
        <v>15</v>
      </c>
      <c r="G15" s="2">
        <f>stage1!G23+stage1!M23+stage1!S23+stage1!Y23</f>
        <v>13</v>
      </c>
      <c r="H15" s="2">
        <f t="shared" si="0"/>
        <v>63</v>
      </c>
      <c r="I15" s="25">
        <f t="shared" si="1"/>
        <v>0.35</v>
      </c>
      <c r="J15" s="25">
        <f t="shared" si="2"/>
        <v>0.27500000000000002</v>
      </c>
      <c r="K15" s="25">
        <f t="shared" si="3"/>
        <v>0.25</v>
      </c>
      <c r="L15" s="25">
        <f t="shared" si="4"/>
        <v>0.375</v>
      </c>
      <c r="M15" s="25">
        <f t="shared" si="5"/>
        <v>0.32500000000000001</v>
      </c>
      <c r="N15" s="26">
        <f t="shared" si="6"/>
        <v>0.315</v>
      </c>
    </row>
    <row r="16" spans="1:14" x14ac:dyDescent="0.15">
      <c r="A16" s="2">
        <f>stage1!A24</f>
        <v>3185</v>
      </c>
      <c r="B16" s="2" t="str">
        <f>stage1!B24</f>
        <v>Dua Rafiq</v>
      </c>
      <c r="C16" s="2">
        <f>stage1!C24+stage1!I24+stage1!O24+stage1!U24</f>
        <v>18</v>
      </c>
      <c r="D16" s="2">
        <f>stage1!D24+stage1!J24+stage1!P24+stage1!V24</f>
        <v>15</v>
      </c>
      <c r="E16" s="2">
        <f>stage1!E24+stage1!K24+stage1!Q24+stage1!W24</f>
        <v>14</v>
      </c>
      <c r="F16" s="2">
        <f>stage1!F24+stage1!L24+stage1!R24+stage1!X24</f>
        <v>19</v>
      </c>
      <c r="G16" s="2">
        <f>stage1!G24+stage1!M24+stage1!S24+stage1!Y24</f>
        <v>19</v>
      </c>
      <c r="H16" s="2">
        <f t="shared" si="0"/>
        <v>85</v>
      </c>
      <c r="I16" s="25">
        <f t="shared" si="1"/>
        <v>0.45</v>
      </c>
      <c r="J16" s="25">
        <f t="shared" si="2"/>
        <v>0.375</v>
      </c>
      <c r="K16" s="25">
        <f t="shared" si="3"/>
        <v>0.35</v>
      </c>
      <c r="L16" s="25">
        <f t="shared" si="4"/>
        <v>0.47499999999999998</v>
      </c>
      <c r="M16" s="25">
        <f t="shared" si="5"/>
        <v>0.47499999999999998</v>
      </c>
      <c r="N16" s="26">
        <f t="shared" si="6"/>
        <v>0.42499999999999999</v>
      </c>
    </row>
    <row r="17" spans="1:14" x14ac:dyDescent="0.15">
      <c r="A17" s="2">
        <f>stage1!A25</f>
        <v>3618</v>
      </c>
      <c r="B17" s="2" t="str">
        <f>stage1!B25</f>
        <v>Aryan Ahmad</v>
      </c>
      <c r="C17" s="2">
        <f>stage1!C25+stage1!I25+stage1!O25+stage1!U25</f>
        <v>21</v>
      </c>
      <c r="D17" s="2">
        <f>stage1!D25+stage1!J25+stage1!P25+stage1!V25</f>
        <v>15</v>
      </c>
      <c r="E17" s="2">
        <f>stage1!E25+stage1!K25+stage1!Q25+stage1!W25</f>
        <v>15</v>
      </c>
      <c r="F17" s="2">
        <f>stage1!F25+stage1!L25+stage1!R25+stage1!X25</f>
        <v>20</v>
      </c>
      <c r="G17" s="2">
        <f>stage1!G25+stage1!M25+stage1!S25+stage1!Y25</f>
        <v>21</v>
      </c>
      <c r="H17" s="2">
        <f t="shared" si="0"/>
        <v>92</v>
      </c>
      <c r="I17" s="25">
        <f t="shared" si="1"/>
        <v>0.52500000000000002</v>
      </c>
      <c r="J17" s="25">
        <f t="shared" si="2"/>
        <v>0.375</v>
      </c>
      <c r="K17" s="25">
        <f t="shared" si="3"/>
        <v>0.375</v>
      </c>
      <c r="L17" s="25">
        <f t="shared" si="4"/>
        <v>0.5</v>
      </c>
      <c r="M17" s="25">
        <f t="shared" si="5"/>
        <v>0.52500000000000002</v>
      </c>
      <c r="N17" s="26">
        <f t="shared" si="6"/>
        <v>0.45999999999999996</v>
      </c>
    </row>
    <row r="18" spans="1:14" x14ac:dyDescent="0.15">
      <c r="A18" s="2">
        <f>stage1!A26</f>
        <v>3647</v>
      </c>
      <c r="B18" s="2" t="str">
        <f>stage1!B26</f>
        <v>Urooj Naveed</v>
      </c>
      <c r="C18" s="2">
        <f>stage1!C26+stage1!I26+stage1!O26+stage1!U26</f>
        <v>18</v>
      </c>
      <c r="D18" s="2">
        <f>stage1!D26+stage1!J26+stage1!P26+stage1!V26</f>
        <v>14</v>
      </c>
      <c r="E18" s="2">
        <f>stage1!E26+stage1!K26+stage1!Q26+stage1!W26</f>
        <v>13</v>
      </c>
      <c r="F18" s="2">
        <f>stage1!F26+stage1!L26+stage1!R26+stage1!X26</f>
        <v>19</v>
      </c>
      <c r="G18" s="2">
        <f>stage1!G26+stage1!M26+stage1!S26+stage1!Y26</f>
        <v>19</v>
      </c>
      <c r="H18" s="2">
        <f t="shared" si="0"/>
        <v>83</v>
      </c>
      <c r="I18" s="25">
        <f t="shared" si="1"/>
        <v>0.45</v>
      </c>
      <c r="J18" s="25">
        <f t="shared" si="2"/>
        <v>0.35</v>
      </c>
      <c r="K18" s="25">
        <f t="shared" si="3"/>
        <v>0.32500000000000001</v>
      </c>
      <c r="L18" s="25">
        <f t="shared" si="4"/>
        <v>0.47499999999999998</v>
      </c>
      <c r="M18" s="25">
        <f t="shared" si="5"/>
        <v>0.47499999999999998</v>
      </c>
      <c r="N18" s="26">
        <f t="shared" si="6"/>
        <v>0.41500000000000004</v>
      </c>
    </row>
    <row r="19" spans="1:14" x14ac:dyDescent="0.15">
      <c r="A19" s="2">
        <f>stage1!A27</f>
        <v>3823</v>
      </c>
      <c r="B19" s="2" t="str">
        <f>stage1!B27</f>
        <v>Syed Abdul Sami</v>
      </c>
      <c r="C19" s="2">
        <f>stage1!C27+stage1!I27+stage1!O27+stage1!U27</f>
        <v>14</v>
      </c>
      <c r="D19" s="2">
        <f>stage1!D27+stage1!J27+stage1!P27+stage1!V27</f>
        <v>11</v>
      </c>
      <c r="E19" s="2">
        <f>stage1!E27+stage1!K27+stage1!Q27+stage1!W27</f>
        <v>10</v>
      </c>
      <c r="F19" s="2">
        <f>stage1!F27+stage1!L27+stage1!R27+stage1!X27</f>
        <v>15</v>
      </c>
      <c r="G19" s="2">
        <f>stage1!G27+stage1!M27+stage1!S27+stage1!Y27</f>
        <v>13</v>
      </c>
      <c r="H19" s="2">
        <f t="shared" si="0"/>
        <v>63</v>
      </c>
      <c r="I19" s="25">
        <f t="shared" si="1"/>
        <v>0.35</v>
      </c>
      <c r="J19" s="25">
        <f t="shared" si="2"/>
        <v>0.27500000000000002</v>
      </c>
      <c r="K19" s="25">
        <f t="shared" si="3"/>
        <v>0.25</v>
      </c>
      <c r="L19" s="25">
        <f t="shared" si="4"/>
        <v>0.375</v>
      </c>
      <c r="M19" s="25">
        <f t="shared" si="5"/>
        <v>0.32500000000000001</v>
      </c>
      <c r="N19" s="26">
        <f t="shared" si="6"/>
        <v>0.315</v>
      </c>
    </row>
    <row r="20" spans="1:14" x14ac:dyDescent="0.15">
      <c r="A20" s="2">
        <f>stage1!A28</f>
        <v>4923</v>
      </c>
      <c r="B20" s="2" t="str">
        <f>stage1!B28</f>
        <v>Amani Rafaqat</v>
      </c>
      <c r="C20" s="2">
        <f>stage1!C28+stage1!I28+stage1!O28+stage1!U28</f>
        <v>18</v>
      </c>
      <c r="D20" s="2">
        <f>stage1!D28+stage1!J28+stage1!P28+stage1!V28</f>
        <v>14</v>
      </c>
      <c r="E20" s="2">
        <f>stage1!E28+stage1!K28+stage1!Q28+stage1!W28</f>
        <v>13</v>
      </c>
      <c r="F20" s="2">
        <f>stage1!F28+stage1!L28+stage1!R28+stage1!X28</f>
        <v>19</v>
      </c>
      <c r="G20" s="2">
        <f>stage1!G28+stage1!M28+stage1!S28+stage1!Y28</f>
        <v>19</v>
      </c>
      <c r="H20" s="2">
        <f t="shared" si="0"/>
        <v>83</v>
      </c>
      <c r="I20" s="25">
        <f t="shared" si="1"/>
        <v>0.45</v>
      </c>
      <c r="J20" s="25">
        <f t="shared" si="2"/>
        <v>0.35</v>
      </c>
      <c r="K20" s="25">
        <f t="shared" si="3"/>
        <v>0.32500000000000001</v>
      </c>
      <c r="L20" s="25">
        <f t="shared" si="4"/>
        <v>0.47499999999999998</v>
      </c>
      <c r="M20" s="25">
        <f t="shared" si="5"/>
        <v>0.47499999999999998</v>
      </c>
      <c r="N20" s="26">
        <f t="shared" si="6"/>
        <v>0.41500000000000004</v>
      </c>
    </row>
    <row r="21" spans="1:14" x14ac:dyDescent="0.15">
      <c r="A21" s="2">
        <f>stage1!A29</f>
        <v>0</v>
      </c>
      <c r="B21" s="2">
        <f>stage1!B29</f>
        <v>0</v>
      </c>
      <c r="C21" s="2">
        <f>stage1!C29+stage1!I29+stage1!O29+stage1!U29</f>
        <v>0</v>
      </c>
      <c r="D21" s="2">
        <f>stage1!D29+stage1!J29+stage1!P29+stage1!V29</f>
        <v>0</v>
      </c>
      <c r="E21" s="2">
        <f>stage1!E29+stage1!K29+stage1!Q29+stage1!W29</f>
        <v>0</v>
      </c>
      <c r="F21" s="2">
        <f>stage1!F29+stage1!L29+stage1!R29+stage1!X29</f>
        <v>0</v>
      </c>
      <c r="G21" s="2">
        <f>stage1!G29+stage1!M29+stage1!S29+stage1!Y29</f>
        <v>0</v>
      </c>
      <c r="H21" s="2">
        <f t="shared" si="0"/>
        <v>0</v>
      </c>
      <c r="I21" s="25">
        <f t="shared" si="1"/>
        <v>0</v>
      </c>
      <c r="J21" s="25">
        <f t="shared" si="2"/>
        <v>0</v>
      </c>
      <c r="K21" s="25">
        <f t="shared" si="3"/>
        <v>0</v>
      </c>
      <c r="L21" s="25">
        <f t="shared" si="4"/>
        <v>0</v>
      </c>
      <c r="M21" s="25">
        <f t="shared" si="5"/>
        <v>0</v>
      </c>
      <c r="N21" s="26">
        <f t="shared" si="6"/>
        <v>0</v>
      </c>
    </row>
    <row r="22" spans="1:14" x14ac:dyDescent="0.15">
      <c r="A22" s="2">
        <f>stage1!A30</f>
        <v>0</v>
      </c>
      <c r="B22" s="2">
        <f>stage1!B30</f>
        <v>0</v>
      </c>
      <c r="C22" s="2">
        <f>stage1!C30+stage1!I30+stage1!O30+stage1!U30</f>
        <v>0</v>
      </c>
      <c r="D22" s="2">
        <f>stage1!D30+stage1!J30+stage1!P30+stage1!V30</f>
        <v>0</v>
      </c>
      <c r="E22" s="2">
        <f>stage1!E30+stage1!K30+stage1!Q30+stage1!W30</f>
        <v>0</v>
      </c>
      <c r="F22" s="2">
        <f>stage1!F30+stage1!L30+stage1!R30+stage1!X30</f>
        <v>0</v>
      </c>
      <c r="G22" s="2">
        <f>stage1!G30+stage1!M30+stage1!S30+stage1!Y30</f>
        <v>0</v>
      </c>
      <c r="H22" s="2">
        <f t="shared" si="0"/>
        <v>0</v>
      </c>
      <c r="I22" s="25">
        <f t="shared" si="1"/>
        <v>0</v>
      </c>
      <c r="J22" s="25">
        <f t="shared" si="2"/>
        <v>0</v>
      </c>
      <c r="K22" s="25">
        <f t="shared" si="3"/>
        <v>0</v>
      </c>
      <c r="L22" s="25">
        <f t="shared" si="4"/>
        <v>0</v>
      </c>
      <c r="M22" s="25">
        <f t="shared" si="5"/>
        <v>0</v>
      </c>
      <c r="N22" s="26">
        <f t="shared" si="6"/>
        <v>0</v>
      </c>
    </row>
    <row r="23" spans="1:14" x14ac:dyDescent="0.15">
      <c r="A23" s="2">
        <f>stage1!A31</f>
        <v>0</v>
      </c>
      <c r="B23" s="2">
        <f>stage1!B31</f>
        <v>0</v>
      </c>
      <c r="C23" s="2">
        <f>stage1!C31+stage1!I31+stage1!O31+stage1!U31</f>
        <v>0</v>
      </c>
      <c r="D23" s="2">
        <f>stage1!D31+stage1!J31+stage1!P31+stage1!V31</f>
        <v>0</v>
      </c>
      <c r="E23" s="2">
        <f>stage1!E31+stage1!K31+stage1!Q31+stage1!W31</f>
        <v>0</v>
      </c>
      <c r="F23" s="2">
        <f>stage1!F31+stage1!L31+stage1!R31+stage1!X31</f>
        <v>0</v>
      </c>
      <c r="G23" s="2">
        <f>stage1!G31+stage1!M31+stage1!S31+stage1!Y31</f>
        <v>0</v>
      </c>
      <c r="H23" s="2">
        <f t="shared" ref="H23" si="14">SUM(C23:G23)</f>
        <v>0</v>
      </c>
      <c r="I23" s="25">
        <f t="shared" ref="I23" si="15">C23/40</f>
        <v>0</v>
      </c>
      <c r="J23" s="25">
        <f t="shared" ref="J23" si="16">D23/40</f>
        <v>0</v>
      </c>
      <c r="K23" s="25">
        <f t="shared" ref="K23" si="17">E23/40</f>
        <v>0</v>
      </c>
      <c r="L23" s="25">
        <f t="shared" ref="L23" si="18">F23/40</f>
        <v>0</v>
      </c>
      <c r="M23" s="25">
        <f t="shared" ref="M23" si="19">G23/40</f>
        <v>0</v>
      </c>
      <c r="N23" s="26">
        <f t="shared" ref="N23" si="20">AVERAGE(I23:M23)</f>
        <v>0</v>
      </c>
    </row>
    <row r="24" spans="1:14" x14ac:dyDescent="0.15">
      <c r="A24" s="2">
        <f>stage1!A32</f>
        <v>0</v>
      </c>
      <c r="B24" s="2">
        <f>stage1!B32</f>
        <v>0</v>
      </c>
      <c r="C24" s="2">
        <f>stage1!C32+stage1!I32+stage1!O32+stage1!U32</f>
        <v>0</v>
      </c>
      <c r="D24" s="2">
        <f>stage1!D32+stage1!J32+stage1!P32+stage1!V32</f>
        <v>0</v>
      </c>
      <c r="E24" s="2">
        <f>stage1!E32+stage1!K32+stage1!Q32+stage1!W32</f>
        <v>0</v>
      </c>
      <c r="F24" s="2">
        <f>stage1!F32+stage1!L32+stage1!R32+stage1!X32</f>
        <v>0</v>
      </c>
      <c r="G24" s="2">
        <f>stage1!G32+stage1!M32+stage1!S32+stage1!Y32</f>
        <v>0</v>
      </c>
      <c r="H24" s="2">
        <f t="shared" si="0"/>
        <v>0</v>
      </c>
      <c r="I24" s="25">
        <f t="shared" si="1"/>
        <v>0</v>
      </c>
      <c r="J24" s="25">
        <f t="shared" si="2"/>
        <v>0</v>
      </c>
      <c r="K24" s="25">
        <f t="shared" si="3"/>
        <v>0</v>
      </c>
      <c r="L24" s="25">
        <f t="shared" si="4"/>
        <v>0</v>
      </c>
      <c r="M24" s="25">
        <f t="shared" si="5"/>
        <v>0</v>
      </c>
      <c r="N24" s="26">
        <f t="shared" si="6"/>
        <v>0</v>
      </c>
    </row>
    <row r="25" spans="1:14" x14ac:dyDescent="0.15">
      <c r="A25" s="2">
        <f>stage1!A33</f>
        <v>0</v>
      </c>
      <c r="B25" s="2">
        <f>stage1!B33</f>
        <v>0</v>
      </c>
      <c r="C25" s="2">
        <f>stage1!C33+stage1!I33+stage1!O33+stage1!U33</f>
        <v>0</v>
      </c>
      <c r="D25" s="2">
        <f>stage1!D33+stage1!J33+stage1!P33+stage1!V33</f>
        <v>0</v>
      </c>
      <c r="E25" s="2">
        <f>stage1!E33+stage1!K33+stage1!Q33+stage1!W33</f>
        <v>0</v>
      </c>
      <c r="F25" s="2">
        <f>stage1!F33+stage1!L33+stage1!R33+stage1!X33</f>
        <v>0</v>
      </c>
      <c r="G25" s="2">
        <f>stage1!G33+stage1!M33+stage1!S33+stage1!Y33</f>
        <v>0</v>
      </c>
      <c r="H25" s="2">
        <f t="shared" si="0"/>
        <v>0</v>
      </c>
      <c r="I25" s="25">
        <f t="shared" si="1"/>
        <v>0</v>
      </c>
      <c r="J25" s="25">
        <f t="shared" si="2"/>
        <v>0</v>
      </c>
      <c r="K25" s="25">
        <f t="shared" si="3"/>
        <v>0</v>
      </c>
      <c r="L25" s="25">
        <f t="shared" si="4"/>
        <v>0</v>
      </c>
      <c r="M25" s="25">
        <f t="shared" si="5"/>
        <v>0</v>
      </c>
      <c r="N25" s="26">
        <f t="shared" si="6"/>
        <v>0</v>
      </c>
    </row>
    <row r="26" spans="1:14" x14ac:dyDescent="0.15">
      <c r="A26" s="2">
        <f>stage1!A34</f>
        <v>0</v>
      </c>
      <c r="B26" s="2">
        <f>stage1!B34</f>
        <v>0</v>
      </c>
      <c r="C26" s="2">
        <f>stage1!C34+stage1!I34+stage1!O34+stage1!U34</f>
        <v>0</v>
      </c>
      <c r="D26" s="2">
        <f>stage1!D34+stage1!J34+stage1!P34+stage1!V34</f>
        <v>0</v>
      </c>
      <c r="E26" s="2">
        <f>stage1!E34+stage1!K34+stage1!Q34+stage1!W34</f>
        <v>0</v>
      </c>
      <c r="F26" s="2">
        <f>stage1!F34+stage1!L34+stage1!R34+stage1!X34</f>
        <v>0</v>
      </c>
      <c r="G26" s="2">
        <f>stage1!G34+stage1!M34+stage1!S34+stage1!Y34</f>
        <v>0</v>
      </c>
      <c r="H26" s="2">
        <f t="shared" si="0"/>
        <v>0</v>
      </c>
      <c r="I26" s="25">
        <f t="shared" si="1"/>
        <v>0</v>
      </c>
      <c r="J26" s="25">
        <f t="shared" si="2"/>
        <v>0</v>
      </c>
      <c r="K26" s="25">
        <f t="shared" si="3"/>
        <v>0</v>
      </c>
      <c r="L26" s="25">
        <f t="shared" si="4"/>
        <v>0</v>
      </c>
      <c r="M26" s="25">
        <f t="shared" si="5"/>
        <v>0</v>
      </c>
      <c r="N26" s="26">
        <f t="shared" si="6"/>
        <v>0</v>
      </c>
    </row>
    <row r="27" spans="1:14" x14ac:dyDescent="0.15">
      <c r="A27" s="2">
        <f>stage1!A35</f>
        <v>0</v>
      </c>
      <c r="B27" s="2">
        <f>stage1!B35</f>
        <v>0</v>
      </c>
      <c r="C27" s="2">
        <f>stage1!C35+stage1!I35+stage1!O35+stage1!U35</f>
        <v>0</v>
      </c>
      <c r="D27" s="2">
        <f>stage1!D35+stage1!J35+stage1!P35+stage1!V35</f>
        <v>0</v>
      </c>
      <c r="E27" s="2">
        <f>stage1!E35+stage1!K35+stage1!Q35+stage1!W35</f>
        <v>0</v>
      </c>
      <c r="F27" s="2">
        <f>stage1!F35+stage1!L35+stage1!R35+stage1!X35</f>
        <v>0</v>
      </c>
      <c r="G27" s="2">
        <f>stage1!G35+stage1!M35+stage1!S35+stage1!Y35</f>
        <v>0</v>
      </c>
      <c r="H27" s="2">
        <f t="shared" ref="H27:H31" si="21">SUM(C27:G27)</f>
        <v>0</v>
      </c>
      <c r="I27" s="25">
        <f t="shared" ref="I27:I31" si="22">C27/40</f>
        <v>0</v>
      </c>
      <c r="J27" s="25">
        <f t="shared" ref="J27:J31" si="23">D27/40</f>
        <v>0</v>
      </c>
      <c r="K27" s="25">
        <f t="shared" ref="K27:K31" si="24">E27/40</f>
        <v>0</v>
      </c>
      <c r="L27" s="25">
        <f t="shared" ref="L27:L31" si="25">F27/40</f>
        <v>0</v>
      </c>
      <c r="M27" s="25">
        <f t="shared" ref="M27:M31" si="26">G27/40</f>
        <v>0</v>
      </c>
      <c r="N27" s="26">
        <f t="shared" ref="N27:N31" si="27">AVERAGE(I27:M27)</f>
        <v>0</v>
      </c>
    </row>
    <row r="28" spans="1:14" x14ac:dyDescent="0.15">
      <c r="A28" s="2">
        <f>stage1!A36</f>
        <v>0</v>
      </c>
      <c r="B28" s="2">
        <f>stage1!B36</f>
        <v>0</v>
      </c>
      <c r="C28" s="2">
        <f>stage1!C36+stage1!I36+stage1!O36+stage1!U36</f>
        <v>0</v>
      </c>
      <c r="D28" s="2">
        <f>stage1!D36+stage1!J36+stage1!P36+stage1!V36</f>
        <v>0</v>
      </c>
      <c r="E28" s="2">
        <f>stage1!E36+stage1!K36+stage1!Q36+stage1!W36</f>
        <v>0</v>
      </c>
      <c r="F28" s="2">
        <f>stage1!F36+stage1!L36+stage1!R36+stage1!X36</f>
        <v>0</v>
      </c>
      <c r="G28" s="2">
        <f>stage1!G36+stage1!M36+stage1!S36+stage1!Y36</f>
        <v>0</v>
      </c>
      <c r="H28" s="2">
        <f t="shared" si="21"/>
        <v>0</v>
      </c>
      <c r="I28" s="25">
        <f t="shared" si="22"/>
        <v>0</v>
      </c>
      <c r="J28" s="25">
        <f t="shared" si="23"/>
        <v>0</v>
      </c>
      <c r="K28" s="25">
        <f t="shared" si="24"/>
        <v>0</v>
      </c>
      <c r="L28" s="25">
        <f t="shared" si="25"/>
        <v>0</v>
      </c>
      <c r="M28" s="25">
        <f t="shared" si="26"/>
        <v>0</v>
      </c>
      <c r="N28" s="26">
        <f t="shared" si="27"/>
        <v>0</v>
      </c>
    </row>
    <row r="29" spans="1:14" x14ac:dyDescent="0.15">
      <c r="A29" s="2">
        <f>stage1!A37</f>
        <v>0</v>
      </c>
      <c r="B29" s="2">
        <f>stage1!B37</f>
        <v>0</v>
      </c>
      <c r="C29" s="2">
        <f>stage1!C37+stage1!I37+stage1!O37+stage1!U37</f>
        <v>0</v>
      </c>
      <c r="D29" s="2">
        <f>stage1!D37+stage1!J37+stage1!P37+stage1!V37</f>
        <v>0</v>
      </c>
      <c r="E29" s="2">
        <f>stage1!E37+stage1!K37+stage1!Q37+stage1!W37</f>
        <v>0</v>
      </c>
      <c r="F29" s="2">
        <f>stage1!F37+stage1!L37+stage1!R37+stage1!X37</f>
        <v>0</v>
      </c>
      <c r="G29" s="2">
        <f>stage1!G37+stage1!M37+stage1!S37+stage1!Y37</f>
        <v>0</v>
      </c>
      <c r="H29" s="2">
        <f t="shared" si="21"/>
        <v>0</v>
      </c>
      <c r="I29" s="25">
        <f t="shared" si="22"/>
        <v>0</v>
      </c>
      <c r="J29" s="25">
        <f t="shared" si="23"/>
        <v>0</v>
      </c>
      <c r="K29" s="25">
        <f t="shared" si="24"/>
        <v>0</v>
      </c>
      <c r="L29" s="25">
        <f t="shared" si="25"/>
        <v>0</v>
      </c>
      <c r="M29" s="25">
        <f t="shared" si="26"/>
        <v>0</v>
      </c>
      <c r="N29" s="26">
        <f t="shared" si="27"/>
        <v>0</v>
      </c>
    </row>
    <row r="30" spans="1:14" x14ac:dyDescent="0.15">
      <c r="A30" s="2">
        <f>stage1!A38</f>
        <v>0</v>
      </c>
      <c r="B30" s="2">
        <f>stage1!B38</f>
        <v>0</v>
      </c>
      <c r="C30" s="2">
        <f>stage1!C38+stage1!I38+stage1!O38+stage1!U38</f>
        <v>0</v>
      </c>
      <c r="D30" s="2">
        <f>stage1!D38+stage1!J38+stage1!P38+stage1!V38</f>
        <v>0</v>
      </c>
      <c r="E30" s="2">
        <f>stage1!E38+stage1!K38+stage1!Q38+stage1!W38</f>
        <v>0</v>
      </c>
      <c r="F30" s="2">
        <f>stage1!F38+stage1!L38+stage1!R38+stage1!X38</f>
        <v>0</v>
      </c>
      <c r="G30" s="2">
        <f>stage1!G38+stage1!M38+stage1!S38+stage1!Y38</f>
        <v>0</v>
      </c>
      <c r="H30" s="2">
        <f t="shared" si="21"/>
        <v>0</v>
      </c>
      <c r="I30" s="25">
        <f t="shared" si="22"/>
        <v>0</v>
      </c>
      <c r="J30" s="25">
        <f t="shared" si="23"/>
        <v>0</v>
      </c>
      <c r="K30" s="25">
        <f t="shared" si="24"/>
        <v>0</v>
      </c>
      <c r="L30" s="25">
        <f t="shared" si="25"/>
        <v>0</v>
      </c>
      <c r="M30" s="25">
        <f t="shared" si="26"/>
        <v>0</v>
      </c>
      <c r="N30" s="26">
        <f t="shared" si="27"/>
        <v>0</v>
      </c>
    </row>
    <row r="31" spans="1:14" ht="13" thickBot="1" x14ac:dyDescent="0.2">
      <c r="A31" s="2">
        <f>stage1!A39</f>
        <v>0</v>
      </c>
      <c r="B31" s="2">
        <f>stage1!B39</f>
        <v>0</v>
      </c>
      <c r="C31" s="2">
        <f>stage1!C39+stage1!I39+stage1!O39+stage1!U39</f>
        <v>0</v>
      </c>
      <c r="D31" s="2">
        <f>stage1!D39+stage1!J39+stage1!P39+stage1!V39</f>
        <v>0</v>
      </c>
      <c r="E31" s="2">
        <f>stage1!E39+stage1!K39+stage1!Q39+stage1!W39</f>
        <v>0</v>
      </c>
      <c r="F31" s="2">
        <f>stage1!F39+stage1!L39+stage1!R39+stage1!X39</f>
        <v>0</v>
      </c>
      <c r="G31" s="2">
        <f>stage1!G39+stage1!M39+stage1!S39+stage1!Y39</f>
        <v>0</v>
      </c>
      <c r="H31" s="2">
        <f t="shared" si="21"/>
        <v>0</v>
      </c>
      <c r="I31" s="25">
        <f t="shared" si="22"/>
        <v>0</v>
      </c>
      <c r="J31" s="25">
        <f t="shared" si="23"/>
        <v>0</v>
      </c>
      <c r="K31" s="25">
        <f t="shared" si="24"/>
        <v>0</v>
      </c>
      <c r="L31" s="25">
        <f t="shared" si="25"/>
        <v>0</v>
      </c>
      <c r="M31" s="25">
        <f t="shared" si="26"/>
        <v>0</v>
      </c>
      <c r="N31" s="26">
        <f t="shared" si="27"/>
        <v>0</v>
      </c>
    </row>
    <row r="32" spans="1:14" ht="13" thickBot="1" x14ac:dyDescent="0.2">
      <c r="A32" s="20"/>
      <c r="B32" s="21" t="s">
        <v>44</v>
      </c>
      <c r="C32" s="22">
        <f>AVERAGE(C2:C31)</f>
        <v>10.666666666666666</v>
      </c>
      <c r="D32" s="22">
        <f t="shared" ref="D32:N32" si="28">AVERAGE(D2:D31)</f>
        <v>8.2333333333333325</v>
      </c>
      <c r="E32" s="22">
        <f t="shared" si="28"/>
        <v>7.7666666666666666</v>
      </c>
      <c r="F32" s="22">
        <f t="shared" si="28"/>
        <v>11.2</v>
      </c>
      <c r="G32" s="22">
        <f t="shared" si="28"/>
        <v>10.466666666666667</v>
      </c>
      <c r="H32" s="22">
        <f t="shared" si="28"/>
        <v>48.333333333333336</v>
      </c>
      <c r="I32" s="23">
        <f t="shared" si="28"/>
        <v>0.26666666666666666</v>
      </c>
      <c r="J32" s="23">
        <f t="shared" si="28"/>
        <v>0.20583333333333337</v>
      </c>
      <c r="K32" s="23">
        <f t="shared" si="28"/>
        <v>0.19416666666666668</v>
      </c>
      <c r="L32" s="23">
        <f t="shared" si="28"/>
        <v>0.27999999999999997</v>
      </c>
      <c r="M32" s="23">
        <f t="shared" si="28"/>
        <v>0.26166666666666666</v>
      </c>
      <c r="N32" s="23">
        <f t="shared" si="28"/>
        <v>0.2416666666666667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47"/>
  <sheetViews>
    <sheetView showGridLines="0" tabSelected="1" zoomScaleNormal="100" workbookViewId="0">
      <pane xSplit="2" topLeftCell="C1" activePane="topRight" state="frozen"/>
      <selection activeCell="A2" sqref="A2"/>
      <selection pane="topRight" activeCell="Z11" sqref="Z11"/>
    </sheetView>
  </sheetViews>
  <sheetFormatPr baseColWidth="10" defaultColWidth="8.83203125" defaultRowHeight="25.25" customHeight="1" x14ac:dyDescent="0.2"/>
  <cols>
    <col min="1" max="1" width="13.1640625" style="10" customWidth="1"/>
    <col min="2" max="2" width="33.6640625" style="10" customWidth="1"/>
    <col min="3" max="7" width="8.83203125" style="10"/>
    <col min="8" max="8" width="53.1640625" style="10" customWidth="1"/>
    <col min="9" max="13" width="8.83203125" style="10"/>
    <col min="14" max="14" width="44.5" style="10" customWidth="1"/>
    <col min="15" max="15" width="11.1640625" style="10" customWidth="1"/>
    <col min="16" max="19" width="8.83203125" style="10"/>
    <col min="20" max="20" width="53.5" style="10" customWidth="1"/>
    <col min="21" max="25" width="8.83203125" style="10"/>
    <col min="26" max="26" width="47.5" style="10" customWidth="1"/>
    <col min="27" max="16384" width="8.83203125" style="10"/>
  </cols>
  <sheetData>
    <row r="1" spans="1:59" ht="25.25" customHeight="1" x14ac:dyDescent="0.2">
      <c r="B1" s="69" t="s">
        <v>0</v>
      </c>
      <c r="C1" s="70" t="s">
        <v>1</v>
      </c>
    </row>
    <row r="2" spans="1:59" ht="25.25" customHeight="1" x14ac:dyDescent="0.2">
      <c r="B2" s="71" t="s">
        <v>2</v>
      </c>
      <c r="C2" s="70" t="s">
        <v>3</v>
      </c>
    </row>
    <row r="3" spans="1:59" ht="25.25" customHeight="1" x14ac:dyDescent="0.2">
      <c r="B3" s="72" t="s">
        <v>4</v>
      </c>
      <c r="C3" s="70" t="s">
        <v>5</v>
      </c>
    </row>
    <row r="5" spans="1:59" ht="25.25" customHeight="1" x14ac:dyDescent="0.2">
      <c r="A5" s="13" t="s">
        <v>45</v>
      </c>
      <c r="B5" s="7" t="s">
        <v>46</v>
      </c>
      <c r="C5" s="13" t="s">
        <v>47</v>
      </c>
      <c r="D5" s="8">
        <v>4</v>
      </c>
      <c r="E5" s="13" t="s">
        <v>9</v>
      </c>
      <c r="F5" s="7" t="s">
        <v>83</v>
      </c>
    </row>
    <row r="6" spans="1:59" ht="25.25" customHeight="1" x14ac:dyDescent="0.2">
      <c r="A6" s="101" t="s">
        <v>48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X6" s="108"/>
      <c r="AY6" s="108"/>
      <c r="AZ6" s="108"/>
      <c r="BA6" s="108"/>
      <c r="BB6" s="108"/>
    </row>
    <row r="7" spans="1:59" s="13" customFormat="1" ht="25.25" customHeight="1" x14ac:dyDescent="0.2">
      <c r="A7" s="104" t="s">
        <v>11</v>
      </c>
      <c r="B7" s="105"/>
      <c r="C7" s="103" t="s">
        <v>49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X7" s="108"/>
      <c r="AY7" s="108"/>
      <c r="AZ7" s="108"/>
      <c r="BA7" s="108"/>
      <c r="BB7" s="108"/>
    </row>
    <row r="8" spans="1:59" s="13" customFormat="1" ht="25.25" customHeight="1" x14ac:dyDescent="0.2">
      <c r="A8" s="106" t="s">
        <v>12</v>
      </c>
      <c r="B8" s="104"/>
      <c r="C8" s="106" t="s">
        <v>108</v>
      </c>
      <c r="D8" s="106"/>
      <c r="E8" s="106"/>
      <c r="F8" s="106"/>
      <c r="G8" s="106"/>
      <c r="H8" s="19"/>
      <c r="I8" s="106" t="s">
        <v>109</v>
      </c>
      <c r="J8" s="106"/>
      <c r="K8" s="106"/>
      <c r="L8" s="106"/>
      <c r="M8" s="106"/>
      <c r="N8" s="15"/>
      <c r="O8" s="104" t="s">
        <v>110</v>
      </c>
      <c r="P8" s="107"/>
      <c r="Q8" s="107"/>
      <c r="R8" s="107"/>
      <c r="S8" s="105"/>
      <c r="T8" s="19"/>
      <c r="U8" s="106" t="s">
        <v>111</v>
      </c>
      <c r="V8" s="106"/>
      <c r="W8" s="106"/>
      <c r="X8" s="106"/>
      <c r="Y8" s="106"/>
      <c r="Z8" s="15"/>
      <c r="AX8" s="108"/>
      <c r="AY8" s="108"/>
      <c r="AZ8" s="108"/>
      <c r="BA8" s="108"/>
      <c r="BB8" s="108"/>
    </row>
    <row r="9" spans="1:59" s="49" customFormat="1" ht="32.5" customHeight="1" x14ac:dyDescent="0.2">
      <c r="A9" s="19" t="s">
        <v>13</v>
      </c>
      <c r="B9" s="48" t="s">
        <v>14</v>
      </c>
      <c r="C9" s="14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14" t="s">
        <v>20</v>
      </c>
      <c r="I9" s="14" t="s">
        <v>15</v>
      </c>
      <c r="J9" s="14" t="s">
        <v>16</v>
      </c>
      <c r="K9" s="14" t="s">
        <v>17</v>
      </c>
      <c r="L9" s="14" t="s">
        <v>18</v>
      </c>
      <c r="M9" s="14" t="s">
        <v>19</v>
      </c>
      <c r="N9" s="14" t="s">
        <v>20</v>
      </c>
      <c r="O9" s="14" t="s">
        <v>15</v>
      </c>
      <c r="P9" s="14" t="s">
        <v>16</v>
      </c>
      <c r="Q9" s="14" t="s">
        <v>17</v>
      </c>
      <c r="R9" s="14" t="s">
        <v>18</v>
      </c>
      <c r="S9" s="14" t="s">
        <v>19</v>
      </c>
      <c r="T9" s="14" t="s">
        <v>20</v>
      </c>
      <c r="U9" s="14" t="s">
        <v>15</v>
      </c>
      <c r="V9" s="14" t="s">
        <v>16</v>
      </c>
      <c r="W9" s="14" t="s">
        <v>17</v>
      </c>
      <c r="X9" s="14" t="s">
        <v>18</v>
      </c>
      <c r="Y9" s="14" t="s">
        <v>19</v>
      </c>
      <c r="Z9" s="14" t="s">
        <v>20</v>
      </c>
      <c r="AX9" s="108"/>
      <c r="AY9" s="108"/>
      <c r="AZ9" s="108"/>
      <c r="BA9" s="108"/>
      <c r="BB9" s="108"/>
      <c r="BG9" s="12" t="s">
        <v>15</v>
      </c>
    </row>
    <row r="10" spans="1:59" s="75" customFormat="1" ht="85" x14ac:dyDescent="0.2">
      <c r="A10" s="113">
        <v>1367</v>
      </c>
      <c r="B10" s="113" t="s">
        <v>85</v>
      </c>
      <c r="C10" s="51">
        <v>6</v>
      </c>
      <c r="D10" s="51">
        <v>5</v>
      </c>
      <c r="E10" s="51">
        <v>5</v>
      </c>
      <c r="F10" s="51">
        <v>7</v>
      </c>
      <c r="G10" s="51">
        <v>6</v>
      </c>
      <c r="H10" s="63" t="s">
        <v>50</v>
      </c>
      <c r="I10" s="51">
        <v>8</v>
      </c>
      <c r="J10" s="51">
        <v>5</v>
      </c>
      <c r="K10" s="51">
        <v>6</v>
      </c>
      <c r="L10" s="51">
        <v>8</v>
      </c>
      <c r="M10" s="51">
        <v>8</v>
      </c>
      <c r="N10" s="65" t="s">
        <v>51</v>
      </c>
      <c r="O10" s="51">
        <v>8</v>
      </c>
      <c r="P10" s="51">
        <v>7</v>
      </c>
      <c r="Q10" s="51">
        <v>7</v>
      </c>
      <c r="R10" s="51">
        <v>9</v>
      </c>
      <c r="S10" s="51">
        <v>8</v>
      </c>
      <c r="T10" s="63" t="s">
        <v>52</v>
      </c>
      <c r="U10" s="51">
        <v>8</v>
      </c>
      <c r="V10" s="51">
        <v>7</v>
      </c>
      <c r="W10" s="51">
        <v>7</v>
      </c>
      <c r="X10" s="51">
        <v>9</v>
      </c>
      <c r="Y10" s="51">
        <v>8</v>
      </c>
      <c r="Z10" s="63" t="s">
        <v>52</v>
      </c>
      <c r="AX10" s="108"/>
      <c r="AY10" s="108"/>
      <c r="AZ10" s="108"/>
      <c r="BA10" s="108"/>
      <c r="BB10" s="108"/>
      <c r="BG10" s="12" t="s">
        <v>16</v>
      </c>
    </row>
    <row r="11" spans="1:59" s="75" customFormat="1" ht="85" x14ac:dyDescent="0.2">
      <c r="A11" s="113">
        <v>1918</v>
      </c>
      <c r="B11" s="113" t="s">
        <v>86</v>
      </c>
      <c r="C11" s="51">
        <v>5</v>
      </c>
      <c r="D11" s="51">
        <v>4</v>
      </c>
      <c r="E11" s="51">
        <v>4</v>
      </c>
      <c r="F11" s="51">
        <v>6</v>
      </c>
      <c r="G11" s="51">
        <v>5</v>
      </c>
      <c r="H11" s="63" t="s">
        <v>50</v>
      </c>
      <c r="I11" s="96">
        <v>5</v>
      </c>
      <c r="J11" s="96">
        <v>5</v>
      </c>
      <c r="K11" s="96">
        <v>5</v>
      </c>
      <c r="L11" s="96">
        <v>6</v>
      </c>
      <c r="M11" s="96">
        <v>5</v>
      </c>
      <c r="N11" s="65" t="s">
        <v>53</v>
      </c>
      <c r="O11" s="51">
        <v>7</v>
      </c>
      <c r="P11" s="51">
        <v>6</v>
      </c>
      <c r="Q11" s="51">
        <v>7</v>
      </c>
      <c r="R11" s="51">
        <v>7</v>
      </c>
      <c r="S11" s="51">
        <v>7</v>
      </c>
      <c r="T11" s="63" t="s">
        <v>54</v>
      </c>
      <c r="U11" s="51">
        <v>7</v>
      </c>
      <c r="V11" s="51">
        <v>6</v>
      </c>
      <c r="W11" s="51">
        <v>7</v>
      </c>
      <c r="X11" s="51">
        <v>7</v>
      </c>
      <c r="Y11" s="51">
        <v>7</v>
      </c>
      <c r="Z11" s="63" t="s">
        <v>54</v>
      </c>
      <c r="BG11" s="12" t="s">
        <v>17</v>
      </c>
    </row>
    <row r="12" spans="1:59" s="75" customFormat="1" ht="85" x14ac:dyDescent="0.2">
      <c r="A12" s="113">
        <v>2010</v>
      </c>
      <c r="B12" s="113" t="s">
        <v>87</v>
      </c>
      <c r="C12" s="51">
        <v>5</v>
      </c>
      <c r="D12" s="51">
        <v>4</v>
      </c>
      <c r="E12" s="51">
        <v>4</v>
      </c>
      <c r="F12" s="51">
        <v>6</v>
      </c>
      <c r="G12" s="51">
        <v>5</v>
      </c>
      <c r="H12" s="63" t="s">
        <v>55</v>
      </c>
      <c r="I12" s="96">
        <v>5</v>
      </c>
      <c r="J12" s="96">
        <v>5</v>
      </c>
      <c r="K12" s="96">
        <v>5</v>
      </c>
      <c r="L12" s="96">
        <v>7</v>
      </c>
      <c r="M12" s="96">
        <v>5</v>
      </c>
      <c r="N12" s="65" t="s">
        <v>56</v>
      </c>
      <c r="O12" s="51">
        <v>7</v>
      </c>
      <c r="P12" s="51">
        <v>6</v>
      </c>
      <c r="Q12" s="51">
        <v>7</v>
      </c>
      <c r="R12" s="51">
        <v>7</v>
      </c>
      <c r="S12" s="51">
        <v>7</v>
      </c>
      <c r="T12" s="63" t="s">
        <v>57</v>
      </c>
      <c r="U12" s="51">
        <v>7</v>
      </c>
      <c r="V12" s="51">
        <v>6</v>
      </c>
      <c r="W12" s="51">
        <v>7</v>
      </c>
      <c r="X12" s="51">
        <v>7</v>
      </c>
      <c r="Y12" s="51">
        <v>7</v>
      </c>
      <c r="Z12" s="63" t="s">
        <v>57</v>
      </c>
      <c r="BG12" s="12" t="s">
        <v>18</v>
      </c>
    </row>
    <row r="13" spans="1:59" s="75" customFormat="1" ht="85" x14ac:dyDescent="0.2">
      <c r="A13" s="113">
        <v>2102</v>
      </c>
      <c r="B13" s="114" t="s">
        <v>88</v>
      </c>
      <c r="C13" s="51">
        <v>6</v>
      </c>
      <c r="D13" s="51">
        <v>5</v>
      </c>
      <c r="E13" s="51">
        <v>5</v>
      </c>
      <c r="F13" s="51">
        <v>7</v>
      </c>
      <c r="G13" s="51">
        <v>6</v>
      </c>
      <c r="H13" s="63" t="s">
        <v>55</v>
      </c>
      <c r="I13" s="51">
        <v>6</v>
      </c>
      <c r="J13" s="51">
        <v>5</v>
      </c>
      <c r="K13" s="51">
        <v>5</v>
      </c>
      <c r="L13" s="51">
        <v>7</v>
      </c>
      <c r="M13" s="51">
        <v>6</v>
      </c>
      <c r="N13" s="65" t="s">
        <v>58</v>
      </c>
      <c r="O13" s="51">
        <v>7</v>
      </c>
      <c r="P13" s="51">
        <v>6</v>
      </c>
      <c r="Q13" s="51">
        <v>7</v>
      </c>
      <c r="R13" s="51">
        <v>7</v>
      </c>
      <c r="S13" s="51">
        <v>7</v>
      </c>
      <c r="T13" s="63" t="s">
        <v>59</v>
      </c>
      <c r="U13" s="51">
        <v>7</v>
      </c>
      <c r="V13" s="51">
        <v>6</v>
      </c>
      <c r="W13" s="51">
        <v>7</v>
      </c>
      <c r="X13" s="51">
        <v>7</v>
      </c>
      <c r="Y13" s="51">
        <v>7</v>
      </c>
      <c r="Z13" s="63" t="s">
        <v>59</v>
      </c>
      <c r="BG13" s="12" t="s">
        <v>19</v>
      </c>
    </row>
    <row r="14" spans="1:59" s="75" customFormat="1" ht="63" customHeight="1" x14ac:dyDescent="0.2">
      <c r="A14" s="113">
        <v>2113</v>
      </c>
      <c r="B14" s="113" t="s">
        <v>89</v>
      </c>
      <c r="C14" s="51">
        <v>6</v>
      </c>
      <c r="D14" s="51">
        <v>5</v>
      </c>
      <c r="E14" s="51">
        <v>5</v>
      </c>
      <c r="F14" s="51">
        <v>7</v>
      </c>
      <c r="G14" s="51">
        <v>6</v>
      </c>
      <c r="H14" s="63" t="s">
        <v>55</v>
      </c>
      <c r="I14" s="51">
        <v>6</v>
      </c>
      <c r="J14" s="51">
        <v>5</v>
      </c>
      <c r="K14" s="51">
        <v>5</v>
      </c>
      <c r="L14" s="51">
        <v>7</v>
      </c>
      <c r="M14" s="51">
        <v>6</v>
      </c>
      <c r="N14" s="65" t="s">
        <v>56</v>
      </c>
      <c r="O14" s="51">
        <v>7</v>
      </c>
      <c r="P14" s="51">
        <v>6</v>
      </c>
      <c r="Q14" s="51">
        <v>7</v>
      </c>
      <c r="R14" s="51">
        <v>7</v>
      </c>
      <c r="S14" s="51">
        <v>7</v>
      </c>
      <c r="T14" s="63" t="s">
        <v>57</v>
      </c>
      <c r="U14" s="51">
        <v>7</v>
      </c>
      <c r="V14" s="51">
        <v>6</v>
      </c>
      <c r="W14" s="51">
        <v>7</v>
      </c>
      <c r="X14" s="51">
        <v>7</v>
      </c>
      <c r="Y14" s="51">
        <v>7</v>
      </c>
      <c r="Z14" s="63" t="s">
        <v>57</v>
      </c>
    </row>
    <row r="15" spans="1:59" s="75" customFormat="1" ht="85" x14ac:dyDescent="0.2">
      <c r="A15" s="113">
        <v>2142</v>
      </c>
      <c r="B15" s="113" t="s">
        <v>90</v>
      </c>
      <c r="C15" s="51">
        <v>6</v>
      </c>
      <c r="D15" s="51">
        <v>5</v>
      </c>
      <c r="E15" s="51">
        <v>5</v>
      </c>
      <c r="F15" s="51">
        <v>7</v>
      </c>
      <c r="G15" s="51">
        <v>6</v>
      </c>
      <c r="H15" s="63" t="s">
        <v>55</v>
      </c>
      <c r="I15" s="51">
        <v>6</v>
      </c>
      <c r="J15" s="51">
        <v>5</v>
      </c>
      <c r="K15" s="51">
        <v>5</v>
      </c>
      <c r="L15" s="51">
        <v>7</v>
      </c>
      <c r="M15" s="51">
        <v>6</v>
      </c>
      <c r="N15" s="65" t="s">
        <v>56</v>
      </c>
      <c r="O15" s="51">
        <v>7</v>
      </c>
      <c r="P15" s="51">
        <v>6</v>
      </c>
      <c r="Q15" s="51">
        <v>7</v>
      </c>
      <c r="R15" s="51">
        <v>7</v>
      </c>
      <c r="S15" s="51">
        <v>7</v>
      </c>
      <c r="T15" s="63" t="s">
        <v>57</v>
      </c>
      <c r="U15" s="51">
        <v>7</v>
      </c>
      <c r="V15" s="51">
        <v>6</v>
      </c>
      <c r="W15" s="51">
        <v>7</v>
      </c>
      <c r="X15" s="51">
        <v>7</v>
      </c>
      <c r="Y15" s="51">
        <v>7</v>
      </c>
      <c r="Z15" s="63" t="s">
        <v>57</v>
      </c>
      <c r="BG15" s="12"/>
    </row>
    <row r="16" spans="1:59" s="75" customFormat="1" ht="85" x14ac:dyDescent="0.2">
      <c r="A16" s="113">
        <v>2150</v>
      </c>
      <c r="B16" s="113" t="s">
        <v>91</v>
      </c>
      <c r="C16" s="51">
        <v>5</v>
      </c>
      <c r="D16" s="51">
        <v>4</v>
      </c>
      <c r="E16" s="51">
        <v>4</v>
      </c>
      <c r="F16" s="51">
        <v>6</v>
      </c>
      <c r="G16" s="51">
        <v>5</v>
      </c>
      <c r="H16" s="63" t="s">
        <v>55</v>
      </c>
      <c r="I16" s="51">
        <v>6</v>
      </c>
      <c r="J16" s="51">
        <v>5</v>
      </c>
      <c r="K16" s="51">
        <v>5</v>
      </c>
      <c r="L16" s="51">
        <v>7</v>
      </c>
      <c r="M16" s="51">
        <v>6</v>
      </c>
      <c r="N16" s="65" t="s">
        <v>60</v>
      </c>
      <c r="O16" s="51">
        <v>7</v>
      </c>
      <c r="P16" s="51">
        <v>6</v>
      </c>
      <c r="Q16" s="51">
        <v>7</v>
      </c>
      <c r="R16" s="51">
        <v>7</v>
      </c>
      <c r="S16" s="51">
        <v>7</v>
      </c>
      <c r="T16" s="63" t="s">
        <v>57</v>
      </c>
      <c r="U16" s="51">
        <v>7</v>
      </c>
      <c r="V16" s="51">
        <v>6</v>
      </c>
      <c r="W16" s="51">
        <v>7</v>
      </c>
      <c r="X16" s="51">
        <v>7</v>
      </c>
      <c r="Y16" s="51">
        <v>7</v>
      </c>
      <c r="Z16" s="63" t="s">
        <v>57</v>
      </c>
    </row>
    <row r="17" spans="1:59" s="75" customFormat="1" ht="102" x14ac:dyDescent="0.2">
      <c r="A17" s="113">
        <v>2166</v>
      </c>
      <c r="B17" s="113" t="s">
        <v>92</v>
      </c>
      <c r="C17" s="51">
        <v>7</v>
      </c>
      <c r="D17" s="51">
        <v>6</v>
      </c>
      <c r="E17" s="51">
        <v>6</v>
      </c>
      <c r="F17" s="51">
        <v>7</v>
      </c>
      <c r="G17" s="51">
        <v>7</v>
      </c>
      <c r="H17" s="63" t="s">
        <v>50</v>
      </c>
      <c r="I17" s="51">
        <v>8</v>
      </c>
      <c r="J17" s="51">
        <v>5</v>
      </c>
      <c r="K17" s="51">
        <v>6</v>
      </c>
      <c r="L17" s="51">
        <v>8</v>
      </c>
      <c r="M17" s="51">
        <v>8</v>
      </c>
      <c r="N17" s="65" t="s">
        <v>61</v>
      </c>
      <c r="O17" s="51">
        <v>8</v>
      </c>
      <c r="P17" s="51">
        <v>8</v>
      </c>
      <c r="Q17" s="51">
        <v>8</v>
      </c>
      <c r="R17" s="51">
        <v>9</v>
      </c>
      <c r="S17" s="51">
        <v>9</v>
      </c>
      <c r="T17" s="63" t="s">
        <v>62</v>
      </c>
      <c r="U17" s="51">
        <v>8</v>
      </c>
      <c r="V17" s="51">
        <v>8</v>
      </c>
      <c r="W17" s="51">
        <v>8</v>
      </c>
      <c r="X17" s="51">
        <v>9</v>
      </c>
      <c r="Y17" s="51">
        <v>9</v>
      </c>
      <c r="Z17" s="63" t="s">
        <v>62</v>
      </c>
      <c r="BG17" s="12"/>
    </row>
    <row r="18" spans="1:59" s="75" customFormat="1" ht="85" x14ac:dyDescent="0.2">
      <c r="A18" s="113">
        <v>2497</v>
      </c>
      <c r="B18" s="113" t="s">
        <v>93</v>
      </c>
      <c r="C18" s="51">
        <v>7</v>
      </c>
      <c r="D18" s="51">
        <v>5</v>
      </c>
      <c r="E18" s="51">
        <v>5</v>
      </c>
      <c r="F18" s="51">
        <v>6</v>
      </c>
      <c r="G18" s="51">
        <v>7</v>
      </c>
      <c r="H18" s="63" t="s">
        <v>55</v>
      </c>
      <c r="I18" s="51">
        <v>8</v>
      </c>
      <c r="J18" s="51">
        <v>5</v>
      </c>
      <c r="K18" s="51">
        <v>6</v>
      </c>
      <c r="L18" s="51">
        <v>8</v>
      </c>
      <c r="M18" s="51">
        <v>8</v>
      </c>
      <c r="N18" s="65" t="s">
        <v>56</v>
      </c>
      <c r="O18" s="51">
        <v>8</v>
      </c>
      <c r="P18" s="51">
        <v>7</v>
      </c>
      <c r="Q18" s="51">
        <v>7</v>
      </c>
      <c r="R18" s="51">
        <v>9</v>
      </c>
      <c r="S18" s="51">
        <v>8</v>
      </c>
      <c r="T18" s="63" t="s">
        <v>63</v>
      </c>
      <c r="U18" s="51">
        <v>8</v>
      </c>
      <c r="V18" s="51">
        <v>7</v>
      </c>
      <c r="W18" s="51">
        <v>7</v>
      </c>
      <c r="X18" s="51">
        <v>9</v>
      </c>
      <c r="Y18" s="51">
        <v>8</v>
      </c>
      <c r="Z18" s="63" t="s">
        <v>63</v>
      </c>
      <c r="BG18" s="12"/>
    </row>
    <row r="19" spans="1:59" s="75" customFormat="1" ht="85" x14ac:dyDescent="0.2">
      <c r="A19" s="113">
        <v>2699</v>
      </c>
      <c r="B19" s="113" t="s">
        <v>94</v>
      </c>
      <c r="C19" s="51">
        <v>6</v>
      </c>
      <c r="D19" s="51">
        <v>5</v>
      </c>
      <c r="E19" s="51">
        <v>5</v>
      </c>
      <c r="F19" s="51">
        <v>7</v>
      </c>
      <c r="G19" s="51">
        <v>6</v>
      </c>
      <c r="H19" s="63" t="s">
        <v>50</v>
      </c>
      <c r="I19" s="51">
        <v>6</v>
      </c>
      <c r="J19" s="51">
        <v>5</v>
      </c>
      <c r="K19" s="51">
        <v>5</v>
      </c>
      <c r="L19" s="51">
        <v>7</v>
      </c>
      <c r="M19" s="51">
        <v>6</v>
      </c>
      <c r="N19" s="65" t="s">
        <v>64</v>
      </c>
      <c r="O19" s="51">
        <v>7</v>
      </c>
      <c r="P19" s="51">
        <v>6</v>
      </c>
      <c r="Q19" s="51">
        <v>7</v>
      </c>
      <c r="R19" s="51">
        <v>7</v>
      </c>
      <c r="S19" s="51">
        <v>7</v>
      </c>
      <c r="T19" s="63" t="s">
        <v>65</v>
      </c>
      <c r="U19" s="51">
        <v>7</v>
      </c>
      <c r="V19" s="51">
        <v>6</v>
      </c>
      <c r="W19" s="51">
        <v>7</v>
      </c>
      <c r="X19" s="51">
        <v>7</v>
      </c>
      <c r="Y19" s="51">
        <v>7</v>
      </c>
      <c r="Z19" s="63" t="s">
        <v>65</v>
      </c>
    </row>
    <row r="20" spans="1:59" s="75" customFormat="1" ht="85" x14ac:dyDescent="0.2">
      <c r="A20" s="113">
        <v>2913</v>
      </c>
      <c r="B20" s="113" t="s">
        <v>95</v>
      </c>
      <c r="C20" s="51">
        <v>5</v>
      </c>
      <c r="D20" s="51">
        <v>4</v>
      </c>
      <c r="E20" s="51">
        <v>4</v>
      </c>
      <c r="F20" s="51">
        <v>6</v>
      </c>
      <c r="G20" s="51">
        <v>5</v>
      </c>
      <c r="H20" s="63" t="s">
        <v>50</v>
      </c>
      <c r="I20" s="96">
        <v>7</v>
      </c>
      <c r="J20" s="96">
        <v>6</v>
      </c>
      <c r="K20" s="96">
        <v>6</v>
      </c>
      <c r="L20" s="96">
        <v>8</v>
      </c>
      <c r="M20" s="96">
        <v>5</v>
      </c>
      <c r="N20" s="65" t="s">
        <v>53</v>
      </c>
      <c r="O20" s="51">
        <v>7</v>
      </c>
      <c r="P20" s="51">
        <v>6</v>
      </c>
      <c r="Q20" s="51">
        <v>7</v>
      </c>
      <c r="R20" s="51">
        <v>7</v>
      </c>
      <c r="S20" s="51">
        <v>7</v>
      </c>
      <c r="T20" s="100" t="s">
        <v>54</v>
      </c>
      <c r="U20" s="51">
        <v>7</v>
      </c>
      <c r="V20" s="51">
        <v>6</v>
      </c>
      <c r="W20" s="51">
        <v>7</v>
      </c>
      <c r="X20" s="51">
        <v>7</v>
      </c>
      <c r="Y20" s="51">
        <v>7</v>
      </c>
      <c r="Z20" s="100" t="s">
        <v>54</v>
      </c>
    </row>
    <row r="21" spans="1:59" s="75" customFormat="1" ht="85" x14ac:dyDescent="0.2">
      <c r="A21" s="113">
        <v>3018</v>
      </c>
      <c r="B21" s="113" t="s">
        <v>96</v>
      </c>
      <c r="C21" s="51">
        <v>5</v>
      </c>
      <c r="D21" s="51">
        <v>4</v>
      </c>
      <c r="E21" s="51">
        <v>4</v>
      </c>
      <c r="F21" s="51">
        <v>6</v>
      </c>
      <c r="G21" s="51">
        <v>5</v>
      </c>
      <c r="H21" s="63" t="s">
        <v>55</v>
      </c>
      <c r="I21" s="96">
        <v>7</v>
      </c>
      <c r="J21" s="96">
        <v>6</v>
      </c>
      <c r="K21" s="96">
        <v>6</v>
      </c>
      <c r="L21" s="96">
        <v>8</v>
      </c>
      <c r="M21" s="96">
        <v>5</v>
      </c>
      <c r="N21" s="65" t="s">
        <v>66</v>
      </c>
      <c r="O21" s="51">
        <v>7</v>
      </c>
      <c r="P21" s="51">
        <v>6</v>
      </c>
      <c r="Q21" s="51">
        <v>7</v>
      </c>
      <c r="R21" s="51">
        <v>7</v>
      </c>
      <c r="S21" s="51">
        <v>7</v>
      </c>
      <c r="T21" s="63" t="s">
        <v>57</v>
      </c>
      <c r="U21" s="51">
        <v>7</v>
      </c>
      <c r="V21" s="51">
        <v>6</v>
      </c>
      <c r="W21" s="51">
        <v>7</v>
      </c>
      <c r="X21" s="51">
        <v>7</v>
      </c>
      <c r="Y21" s="51">
        <v>7</v>
      </c>
      <c r="Z21" s="63" t="s">
        <v>57</v>
      </c>
    </row>
    <row r="22" spans="1:59" s="75" customFormat="1" ht="85" x14ac:dyDescent="0.2">
      <c r="A22" s="113">
        <v>3134</v>
      </c>
      <c r="B22" s="113" t="s">
        <v>97</v>
      </c>
      <c r="C22" s="51">
        <v>5</v>
      </c>
      <c r="D22" s="51">
        <v>4</v>
      </c>
      <c r="E22" s="51">
        <v>4</v>
      </c>
      <c r="F22" s="51">
        <v>6</v>
      </c>
      <c r="G22" s="51">
        <v>5</v>
      </c>
      <c r="H22" s="63" t="s">
        <v>50</v>
      </c>
      <c r="I22" s="51">
        <v>6</v>
      </c>
      <c r="J22" s="51">
        <v>5</v>
      </c>
      <c r="K22" s="51">
        <v>5</v>
      </c>
      <c r="L22" s="51">
        <v>7</v>
      </c>
      <c r="M22" s="51">
        <v>6</v>
      </c>
      <c r="N22" s="99" t="s">
        <v>64</v>
      </c>
      <c r="O22" s="51">
        <v>7</v>
      </c>
      <c r="P22" s="51">
        <v>6</v>
      </c>
      <c r="Q22" s="51">
        <v>7</v>
      </c>
      <c r="R22" s="51">
        <v>7</v>
      </c>
      <c r="S22" s="51">
        <v>7</v>
      </c>
      <c r="T22" s="100" t="s">
        <v>65</v>
      </c>
      <c r="U22" s="51">
        <v>7</v>
      </c>
      <c r="V22" s="51">
        <v>6</v>
      </c>
      <c r="W22" s="51">
        <v>7</v>
      </c>
      <c r="X22" s="51">
        <v>7</v>
      </c>
      <c r="Y22" s="51">
        <v>7</v>
      </c>
      <c r="Z22" s="100" t="s">
        <v>65</v>
      </c>
    </row>
    <row r="23" spans="1:59" s="75" customFormat="1" ht="85" x14ac:dyDescent="0.2">
      <c r="A23" s="113">
        <v>3158</v>
      </c>
      <c r="B23" s="113" t="s">
        <v>98</v>
      </c>
      <c r="C23" s="51">
        <v>5</v>
      </c>
      <c r="D23" s="51">
        <v>4</v>
      </c>
      <c r="E23" s="51">
        <v>4</v>
      </c>
      <c r="F23" s="51">
        <v>6</v>
      </c>
      <c r="G23" s="51">
        <v>5</v>
      </c>
      <c r="H23" s="63" t="s">
        <v>55</v>
      </c>
      <c r="I23" s="51">
        <v>6</v>
      </c>
      <c r="J23" s="51">
        <v>5</v>
      </c>
      <c r="K23" s="51">
        <v>5</v>
      </c>
      <c r="L23" s="51">
        <v>7</v>
      </c>
      <c r="M23" s="51">
        <v>6</v>
      </c>
      <c r="N23" s="99" t="s">
        <v>60</v>
      </c>
      <c r="O23" s="51">
        <v>7</v>
      </c>
      <c r="P23" s="51">
        <v>6</v>
      </c>
      <c r="Q23" s="51">
        <v>7</v>
      </c>
      <c r="R23" s="51">
        <v>7</v>
      </c>
      <c r="S23" s="51">
        <v>7</v>
      </c>
      <c r="T23" s="63" t="s">
        <v>57</v>
      </c>
      <c r="U23" s="51">
        <v>7</v>
      </c>
      <c r="V23" s="51">
        <v>6</v>
      </c>
      <c r="W23" s="51">
        <v>7</v>
      </c>
      <c r="X23" s="51">
        <v>7</v>
      </c>
      <c r="Y23" s="51">
        <v>7</v>
      </c>
      <c r="Z23" s="63" t="s">
        <v>57</v>
      </c>
    </row>
    <row r="24" spans="1:59" s="75" customFormat="1" ht="85" x14ac:dyDescent="0.2">
      <c r="A24" s="113">
        <v>3185</v>
      </c>
      <c r="B24" s="113" t="s">
        <v>99</v>
      </c>
      <c r="C24" s="51">
        <v>6</v>
      </c>
      <c r="D24" s="51">
        <v>5</v>
      </c>
      <c r="E24" s="51">
        <v>5</v>
      </c>
      <c r="F24" s="51">
        <v>7</v>
      </c>
      <c r="G24" s="51">
        <v>6</v>
      </c>
      <c r="H24" s="63" t="s">
        <v>50</v>
      </c>
      <c r="I24" s="96">
        <v>7</v>
      </c>
      <c r="J24" s="96">
        <v>6</v>
      </c>
      <c r="K24" s="96">
        <v>6</v>
      </c>
      <c r="L24" s="96">
        <v>8</v>
      </c>
      <c r="M24" s="96">
        <v>6</v>
      </c>
      <c r="N24" s="99" t="s">
        <v>53</v>
      </c>
      <c r="O24" s="51">
        <v>8</v>
      </c>
      <c r="P24" s="51">
        <v>7</v>
      </c>
      <c r="Q24" s="51">
        <v>7</v>
      </c>
      <c r="R24" s="51">
        <v>9</v>
      </c>
      <c r="S24" s="51">
        <v>8</v>
      </c>
      <c r="T24" s="100" t="s">
        <v>67</v>
      </c>
      <c r="U24" s="51">
        <v>8</v>
      </c>
      <c r="V24" s="51">
        <v>7</v>
      </c>
      <c r="W24" s="51">
        <v>7</v>
      </c>
      <c r="X24" s="51">
        <v>9</v>
      </c>
      <c r="Y24" s="51">
        <v>8</v>
      </c>
      <c r="Z24" s="100" t="s">
        <v>67</v>
      </c>
    </row>
    <row r="25" spans="1:59" s="75" customFormat="1" ht="85" x14ac:dyDescent="0.2">
      <c r="A25" s="113">
        <v>3618</v>
      </c>
      <c r="B25" s="113" t="s">
        <v>100</v>
      </c>
      <c r="C25" s="51">
        <v>7</v>
      </c>
      <c r="D25" s="51">
        <v>6</v>
      </c>
      <c r="E25" s="51">
        <v>6</v>
      </c>
      <c r="F25" s="51">
        <v>7</v>
      </c>
      <c r="G25" s="51">
        <v>7</v>
      </c>
      <c r="H25" s="63" t="s">
        <v>50</v>
      </c>
      <c r="I25" s="51">
        <v>8</v>
      </c>
      <c r="J25" s="51">
        <v>5</v>
      </c>
      <c r="K25" s="51">
        <v>6</v>
      </c>
      <c r="L25" s="51">
        <v>8</v>
      </c>
      <c r="M25" s="51">
        <v>8</v>
      </c>
      <c r="N25" s="65" t="s">
        <v>68</v>
      </c>
      <c r="O25" s="51">
        <v>8</v>
      </c>
      <c r="P25" s="51">
        <v>8</v>
      </c>
      <c r="Q25" s="51">
        <v>8</v>
      </c>
      <c r="R25" s="51">
        <v>9</v>
      </c>
      <c r="S25" s="51">
        <v>9</v>
      </c>
      <c r="T25" s="100" t="s">
        <v>69</v>
      </c>
      <c r="U25" s="51">
        <v>8</v>
      </c>
      <c r="V25" s="51">
        <v>8</v>
      </c>
      <c r="W25" s="51">
        <v>8</v>
      </c>
      <c r="X25" s="51">
        <v>9</v>
      </c>
      <c r="Y25" s="51">
        <v>9</v>
      </c>
      <c r="Z25" s="100" t="s">
        <v>69</v>
      </c>
    </row>
    <row r="26" spans="1:59" s="75" customFormat="1" ht="85" x14ac:dyDescent="0.2">
      <c r="A26" s="115">
        <v>3647</v>
      </c>
      <c r="B26" s="115" t="s">
        <v>101</v>
      </c>
      <c r="C26" s="51">
        <v>6</v>
      </c>
      <c r="D26" s="51">
        <v>5</v>
      </c>
      <c r="E26" s="51">
        <v>5</v>
      </c>
      <c r="F26" s="51">
        <v>7</v>
      </c>
      <c r="G26" s="51">
        <v>6</v>
      </c>
      <c r="H26" s="63" t="s">
        <v>50</v>
      </c>
      <c r="I26" s="51">
        <v>6</v>
      </c>
      <c r="J26" s="51">
        <v>5</v>
      </c>
      <c r="K26" s="51">
        <v>5</v>
      </c>
      <c r="L26" s="51">
        <v>7</v>
      </c>
      <c r="M26" s="51">
        <v>6</v>
      </c>
      <c r="N26" s="99" t="s">
        <v>53</v>
      </c>
      <c r="O26" s="51">
        <v>8</v>
      </c>
      <c r="P26" s="51">
        <v>7</v>
      </c>
      <c r="Q26" s="51">
        <v>7</v>
      </c>
      <c r="R26" s="51">
        <v>9</v>
      </c>
      <c r="S26" s="51">
        <v>8</v>
      </c>
      <c r="T26" s="100" t="s">
        <v>54</v>
      </c>
      <c r="U26" s="51">
        <v>8</v>
      </c>
      <c r="V26" s="51">
        <v>7</v>
      </c>
      <c r="W26" s="51">
        <v>7</v>
      </c>
      <c r="X26" s="51">
        <v>9</v>
      </c>
      <c r="Y26" s="51">
        <v>8</v>
      </c>
      <c r="Z26" s="100" t="s">
        <v>54</v>
      </c>
    </row>
    <row r="27" spans="1:59" s="75" customFormat="1" ht="85" x14ac:dyDescent="0.2">
      <c r="A27" s="113">
        <v>3823</v>
      </c>
      <c r="B27" s="113" t="s">
        <v>102</v>
      </c>
      <c r="C27" s="51">
        <v>5</v>
      </c>
      <c r="D27" s="51">
        <v>4</v>
      </c>
      <c r="E27" s="51">
        <v>4</v>
      </c>
      <c r="F27" s="51">
        <v>6</v>
      </c>
      <c r="G27" s="51">
        <v>5</v>
      </c>
      <c r="H27" s="63" t="s">
        <v>55</v>
      </c>
      <c r="I27" s="51">
        <v>6</v>
      </c>
      <c r="J27" s="51">
        <v>5</v>
      </c>
      <c r="K27" s="51">
        <v>5</v>
      </c>
      <c r="L27" s="51">
        <v>7</v>
      </c>
      <c r="M27" s="51">
        <v>6</v>
      </c>
      <c r="N27" s="99" t="s">
        <v>66</v>
      </c>
      <c r="O27" s="51">
        <v>7</v>
      </c>
      <c r="P27" s="51">
        <v>6</v>
      </c>
      <c r="Q27" s="51">
        <v>7</v>
      </c>
      <c r="R27" s="51">
        <v>7</v>
      </c>
      <c r="S27" s="51">
        <v>7</v>
      </c>
      <c r="T27" s="63" t="s">
        <v>57</v>
      </c>
      <c r="U27" s="51">
        <v>7</v>
      </c>
      <c r="V27" s="51">
        <v>6</v>
      </c>
      <c r="W27" s="51">
        <v>7</v>
      </c>
      <c r="X27" s="51">
        <v>7</v>
      </c>
      <c r="Y27" s="51">
        <v>7</v>
      </c>
      <c r="Z27" s="63" t="s">
        <v>57</v>
      </c>
    </row>
    <row r="28" spans="1:59" s="75" customFormat="1" ht="85" x14ac:dyDescent="0.2">
      <c r="A28" s="113">
        <v>4923</v>
      </c>
      <c r="B28" s="113" t="s">
        <v>103</v>
      </c>
      <c r="C28" s="51">
        <v>6</v>
      </c>
      <c r="D28" s="51">
        <v>5</v>
      </c>
      <c r="E28" s="51">
        <v>5</v>
      </c>
      <c r="F28" s="51">
        <v>7</v>
      </c>
      <c r="G28" s="51">
        <v>6</v>
      </c>
      <c r="H28" s="63" t="s">
        <v>55</v>
      </c>
      <c r="I28" s="51">
        <v>6</v>
      </c>
      <c r="J28" s="51">
        <v>5</v>
      </c>
      <c r="K28" s="51">
        <v>5</v>
      </c>
      <c r="L28" s="51">
        <v>7</v>
      </c>
      <c r="M28" s="51">
        <v>6</v>
      </c>
      <c r="N28" s="99" t="s">
        <v>60</v>
      </c>
      <c r="O28" s="51">
        <v>7</v>
      </c>
      <c r="P28" s="51">
        <v>6</v>
      </c>
      <c r="Q28" s="51">
        <v>7</v>
      </c>
      <c r="R28" s="51">
        <v>7</v>
      </c>
      <c r="S28" s="51">
        <v>7</v>
      </c>
      <c r="T28" s="63" t="s">
        <v>59</v>
      </c>
      <c r="U28" s="51">
        <v>7</v>
      </c>
      <c r="V28" s="51">
        <v>6</v>
      </c>
      <c r="W28" s="51">
        <v>7</v>
      </c>
      <c r="X28" s="51">
        <v>7</v>
      </c>
      <c r="Y28" s="51">
        <v>7</v>
      </c>
      <c r="Z28" s="63" t="s">
        <v>59</v>
      </c>
    </row>
    <row r="29" spans="1:59" s="75" customFormat="1" ht="35.25" customHeight="1" x14ac:dyDescent="0.15">
      <c r="A29" s="92"/>
      <c r="B29" s="93"/>
      <c r="C29" s="90"/>
      <c r="D29" s="90"/>
      <c r="E29" s="90"/>
      <c r="F29" s="90"/>
      <c r="G29" s="88"/>
      <c r="H29" s="63"/>
      <c r="I29" s="90"/>
      <c r="J29" s="90"/>
      <c r="K29" s="90"/>
      <c r="L29" s="90"/>
      <c r="M29" s="88"/>
      <c r="N29" s="78"/>
      <c r="O29" s="90"/>
      <c r="P29" s="90"/>
      <c r="Q29" s="90"/>
      <c r="R29" s="90"/>
      <c r="S29" s="88"/>
      <c r="T29" s="63"/>
      <c r="U29" s="90"/>
      <c r="V29" s="90"/>
      <c r="W29" s="90"/>
      <c r="X29" s="90"/>
      <c r="Y29" s="88"/>
      <c r="Z29" s="51"/>
    </row>
    <row r="30" spans="1:59" s="75" customFormat="1" ht="36.75" customHeight="1" x14ac:dyDescent="0.2">
      <c r="A30" s="50"/>
      <c r="B30" s="54"/>
      <c r="C30" s="90"/>
      <c r="D30" s="90"/>
      <c r="E30" s="90"/>
      <c r="F30" s="90"/>
      <c r="G30" s="88"/>
      <c r="H30" s="63"/>
      <c r="I30" s="90"/>
      <c r="J30" s="90"/>
      <c r="K30" s="90"/>
      <c r="L30" s="90"/>
      <c r="M30" s="88"/>
      <c r="N30" s="65"/>
      <c r="O30" s="90"/>
      <c r="P30" s="90"/>
      <c r="Q30" s="90"/>
      <c r="R30" s="90"/>
      <c r="S30" s="88"/>
      <c r="T30" s="63"/>
      <c r="U30" s="51"/>
      <c r="V30" s="51"/>
      <c r="W30" s="51"/>
      <c r="X30" s="51"/>
      <c r="Y30" s="51"/>
      <c r="Z30" s="51"/>
    </row>
    <row r="31" spans="1:59" s="75" customFormat="1" ht="25.25" customHeight="1" x14ac:dyDescent="0.2">
      <c r="A31" s="50"/>
      <c r="B31" s="54"/>
      <c r="C31" s="51"/>
      <c r="D31" s="51"/>
      <c r="E31" s="51"/>
      <c r="F31" s="51"/>
      <c r="G31" s="51"/>
      <c r="H31" s="55"/>
      <c r="I31" s="51"/>
      <c r="J31" s="51"/>
      <c r="K31" s="51"/>
      <c r="L31" s="51"/>
      <c r="M31" s="51"/>
      <c r="N31" s="55"/>
      <c r="O31" s="51"/>
      <c r="P31" s="51"/>
      <c r="Q31" s="51"/>
      <c r="R31" s="51"/>
      <c r="S31" s="51"/>
      <c r="T31" s="55"/>
      <c r="U31" s="51"/>
      <c r="V31" s="51"/>
      <c r="W31" s="51"/>
      <c r="X31" s="51"/>
      <c r="Y31" s="51"/>
      <c r="Z31" s="51"/>
    </row>
    <row r="32" spans="1:59" s="75" customFormat="1" ht="42.75" customHeight="1" x14ac:dyDescent="0.2">
      <c r="A32" s="50"/>
      <c r="B32" s="54"/>
      <c r="C32" s="90"/>
      <c r="D32" s="90"/>
      <c r="E32" s="90"/>
      <c r="F32" s="90"/>
      <c r="G32" s="88"/>
      <c r="H32" s="63"/>
      <c r="I32" s="90"/>
      <c r="J32" s="90"/>
      <c r="K32" s="90"/>
      <c r="L32" s="90"/>
      <c r="M32" s="88"/>
      <c r="N32" s="56"/>
      <c r="O32" s="90"/>
      <c r="P32" s="90"/>
      <c r="Q32" s="90"/>
      <c r="R32" s="90"/>
      <c r="S32" s="88"/>
      <c r="T32" s="63"/>
      <c r="U32" s="51"/>
      <c r="V32" s="51"/>
      <c r="W32" s="51"/>
      <c r="X32" s="51"/>
      <c r="Y32" s="51"/>
      <c r="Z32" s="51"/>
    </row>
    <row r="33" spans="1:26" s="75" customFormat="1" ht="35.25" customHeight="1" x14ac:dyDescent="0.2">
      <c r="A33" s="50"/>
      <c r="B33" s="54"/>
      <c r="C33" s="90"/>
      <c r="D33" s="90"/>
      <c r="E33" s="90"/>
      <c r="F33" s="90"/>
      <c r="G33" s="88"/>
      <c r="H33" s="63"/>
      <c r="I33" s="90"/>
      <c r="J33" s="90"/>
      <c r="K33" s="90"/>
      <c r="L33" s="90"/>
      <c r="M33" s="88"/>
      <c r="N33" s="78"/>
      <c r="O33" s="90"/>
      <c r="P33" s="90"/>
      <c r="Q33" s="90"/>
      <c r="R33" s="90"/>
      <c r="S33" s="88"/>
      <c r="T33" s="63"/>
      <c r="U33" s="51"/>
      <c r="V33" s="51"/>
      <c r="W33" s="51"/>
      <c r="X33" s="51"/>
      <c r="Y33" s="51"/>
      <c r="Z33" s="51"/>
    </row>
    <row r="34" spans="1:26" s="75" customFormat="1" ht="48.75" customHeight="1" x14ac:dyDescent="0.2">
      <c r="A34" s="50"/>
      <c r="B34" s="54"/>
      <c r="C34" s="89"/>
      <c r="D34" s="89"/>
      <c r="E34" s="89"/>
      <c r="F34" s="89"/>
      <c r="G34" s="88"/>
      <c r="H34" s="56"/>
      <c r="I34" s="89"/>
      <c r="J34" s="88"/>
      <c r="K34" s="89"/>
      <c r="L34" s="89"/>
      <c r="M34" s="88"/>
      <c r="N34" s="63"/>
      <c r="O34" s="89"/>
      <c r="P34" s="89"/>
      <c r="Q34" s="88"/>
      <c r="R34" s="89"/>
      <c r="S34" s="88"/>
      <c r="T34" s="63"/>
      <c r="U34" s="51"/>
      <c r="V34" s="51"/>
      <c r="W34" s="51"/>
      <c r="X34" s="51"/>
      <c r="Y34" s="51"/>
      <c r="Z34" s="51"/>
    </row>
    <row r="35" spans="1:26" s="75" customFormat="1" ht="25.25" customHeight="1" x14ac:dyDescent="0.2">
      <c r="A35" s="50"/>
      <c r="B35" s="54"/>
      <c r="C35" s="89"/>
      <c r="D35" s="89"/>
      <c r="E35" s="89"/>
      <c r="F35" s="89"/>
      <c r="G35" s="88"/>
      <c r="H35" s="56"/>
      <c r="I35" s="89"/>
      <c r="J35" s="88"/>
      <c r="K35" s="89"/>
      <c r="L35" s="89"/>
      <c r="M35" s="88"/>
      <c r="N35" s="63"/>
      <c r="O35" s="89"/>
      <c r="P35" s="89"/>
      <c r="Q35" s="88"/>
      <c r="R35" s="89"/>
      <c r="S35" s="88"/>
      <c r="T35" s="63"/>
      <c r="U35" s="51"/>
      <c r="V35" s="51"/>
      <c r="W35" s="51"/>
      <c r="X35" s="51"/>
      <c r="Y35" s="51"/>
      <c r="Z35" s="51"/>
    </row>
    <row r="36" spans="1:26" s="75" customFormat="1" ht="25.25" customHeight="1" x14ac:dyDescent="0.2">
      <c r="A36" s="50"/>
      <c r="B36" s="54"/>
      <c r="C36" s="89"/>
      <c r="D36" s="89"/>
      <c r="E36" s="89"/>
      <c r="F36" s="89"/>
      <c r="G36" s="88"/>
      <c r="H36" s="56"/>
      <c r="I36" s="89"/>
      <c r="J36" s="88"/>
      <c r="K36" s="89"/>
      <c r="L36" s="89"/>
      <c r="M36" s="88"/>
      <c r="N36" s="63"/>
      <c r="O36" s="89"/>
      <c r="P36" s="89"/>
      <c r="Q36" s="88"/>
      <c r="R36" s="89"/>
      <c r="S36" s="88"/>
      <c r="T36" s="63"/>
      <c r="U36" s="51"/>
      <c r="V36" s="51"/>
      <c r="W36" s="51"/>
      <c r="X36" s="51"/>
      <c r="Y36" s="51"/>
      <c r="Z36" s="51"/>
    </row>
    <row r="37" spans="1:26" s="75" customFormat="1" ht="25.25" customHeight="1" x14ac:dyDescent="0.2">
      <c r="A37" s="50"/>
      <c r="B37" s="54"/>
      <c r="C37" s="89"/>
      <c r="D37" s="89"/>
      <c r="E37" s="89"/>
      <c r="F37" s="89"/>
      <c r="G37" s="88"/>
      <c r="H37" s="56"/>
      <c r="I37" s="89"/>
      <c r="J37" s="88"/>
      <c r="K37" s="89"/>
      <c r="L37" s="89"/>
      <c r="M37" s="88"/>
      <c r="N37" s="63"/>
      <c r="O37" s="89"/>
      <c r="P37" s="89"/>
      <c r="Q37" s="88"/>
      <c r="R37" s="89"/>
      <c r="S37" s="88"/>
      <c r="T37" s="63"/>
      <c r="U37" s="51"/>
      <c r="V37" s="51"/>
      <c r="W37" s="51"/>
      <c r="X37" s="51"/>
      <c r="Y37" s="51"/>
      <c r="Z37" s="51"/>
    </row>
    <row r="38" spans="1:26" s="75" customFormat="1" ht="25.25" customHeight="1" x14ac:dyDescent="0.2">
      <c r="A38" s="50"/>
      <c r="B38" s="54"/>
      <c r="C38" s="89"/>
      <c r="D38" s="89"/>
      <c r="E38" s="89"/>
      <c r="F38" s="89"/>
      <c r="G38" s="88"/>
      <c r="H38" s="56"/>
      <c r="I38" s="89"/>
      <c r="J38" s="88"/>
      <c r="K38" s="89"/>
      <c r="L38" s="89"/>
      <c r="M38" s="88"/>
      <c r="N38" s="63"/>
      <c r="O38" s="89"/>
      <c r="P38" s="89"/>
      <c r="Q38" s="88"/>
      <c r="R38" s="89"/>
      <c r="S38" s="88"/>
      <c r="T38" s="63"/>
      <c r="U38" s="51"/>
      <c r="V38" s="51"/>
      <c r="W38" s="51"/>
      <c r="X38" s="51"/>
      <c r="Y38" s="51"/>
      <c r="Z38" s="51"/>
    </row>
    <row r="39" spans="1:26" s="75" customFormat="1" ht="25.25" customHeight="1" x14ac:dyDescent="0.2">
      <c r="A39" s="76"/>
      <c r="B39" s="68"/>
      <c r="C39" s="89"/>
      <c r="D39" s="89"/>
      <c r="E39" s="89"/>
      <c r="F39" s="89"/>
      <c r="G39" s="88"/>
      <c r="H39" s="56"/>
      <c r="I39" s="89"/>
      <c r="J39" s="88"/>
      <c r="K39" s="89"/>
      <c r="L39" s="89"/>
      <c r="M39" s="88"/>
      <c r="N39" s="63"/>
      <c r="O39" s="89"/>
      <c r="P39" s="89"/>
      <c r="Q39" s="88"/>
      <c r="R39" s="89"/>
      <c r="S39" s="88"/>
      <c r="T39" s="63"/>
      <c r="U39" s="51"/>
      <c r="V39" s="51"/>
      <c r="W39" s="51"/>
      <c r="X39" s="51"/>
      <c r="Y39" s="51"/>
      <c r="Z39" s="77"/>
    </row>
    <row r="40" spans="1:26" s="19" customFormat="1" ht="25.25" customHeight="1" x14ac:dyDescent="0.2">
      <c r="B40" s="19" t="s">
        <v>34</v>
      </c>
      <c r="C40" s="19">
        <f>SUM(C10:C39)</f>
        <v>109</v>
      </c>
      <c r="D40" s="19">
        <f t="shared" ref="D40:G40" si="0">SUM(D10:D39)</f>
        <v>89</v>
      </c>
      <c r="E40" s="19">
        <f t="shared" si="0"/>
        <v>89</v>
      </c>
      <c r="F40" s="19">
        <f t="shared" si="0"/>
        <v>124</v>
      </c>
      <c r="G40" s="19">
        <f t="shared" si="0"/>
        <v>109</v>
      </c>
      <c r="I40" s="19">
        <f>SUM(I10:I39)</f>
        <v>123</v>
      </c>
      <c r="J40" s="19">
        <f t="shared" ref="J40:M40" si="1">SUM(J10:J39)</f>
        <v>98</v>
      </c>
      <c r="K40" s="19">
        <f t="shared" si="1"/>
        <v>102</v>
      </c>
      <c r="L40" s="19">
        <f t="shared" si="1"/>
        <v>139</v>
      </c>
      <c r="M40" s="19">
        <f t="shared" si="1"/>
        <v>118</v>
      </c>
      <c r="N40" s="19">
        <f t="shared" ref="N40" si="2">SUM(N10:N37)</f>
        <v>0</v>
      </c>
      <c r="O40" s="19">
        <f>SUM(O10:O39)</f>
        <v>139</v>
      </c>
      <c r="P40" s="19">
        <f t="shared" ref="P40:S40" si="3">SUM(P10:P39)</f>
        <v>122</v>
      </c>
      <c r="Q40" s="19">
        <f t="shared" si="3"/>
        <v>135</v>
      </c>
      <c r="R40" s="19">
        <f t="shared" si="3"/>
        <v>145</v>
      </c>
      <c r="S40" s="19">
        <f t="shared" si="3"/>
        <v>141</v>
      </c>
      <c r="U40" s="19">
        <f>SUM(U10:U37)</f>
        <v>139</v>
      </c>
      <c r="V40" s="19">
        <f>SUM(V10:V37)</f>
        <v>122</v>
      </c>
      <c r="W40" s="19">
        <f>SUM(W10:W37)</f>
        <v>135</v>
      </c>
      <c r="X40" s="19">
        <f>SUM(X10:X37)</f>
        <v>145</v>
      </c>
      <c r="Y40" s="19">
        <f>SUM(Y10:Y37)</f>
        <v>141</v>
      </c>
    </row>
    <row r="41" spans="1:26" ht="25.25" customHeight="1" x14ac:dyDescent="0.2">
      <c r="A41" s="16"/>
      <c r="B41" s="16"/>
      <c r="C41" s="16"/>
    </row>
    <row r="42" spans="1:26" ht="25.25" customHeight="1" x14ac:dyDescent="0.2">
      <c r="A42" s="16"/>
      <c r="B42" s="17"/>
      <c r="C42" s="18"/>
    </row>
    <row r="43" spans="1:26" ht="25.25" customHeight="1" x14ac:dyDescent="0.2">
      <c r="A43" s="16"/>
      <c r="B43" s="17"/>
      <c r="C43" s="18"/>
    </row>
    <row r="44" spans="1:26" ht="25.25" customHeight="1" x14ac:dyDescent="0.2">
      <c r="A44" s="16"/>
      <c r="B44" s="17"/>
      <c r="C44" s="18"/>
    </row>
    <row r="45" spans="1:26" ht="25.25" customHeight="1" x14ac:dyDescent="0.2">
      <c r="A45" s="16"/>
      <c r="B45" s="16"/>
      <c r="C45" s="16"/>
    </row>
    <row r="46" spans="1:26" ht="25.25" customHeight="1" x14ac:dyDescent="0.2">
      <c r="A46" s="16"/>
      <c r="B46" s="16"/>
      <c r="C46" s="16"/>
    </row>
    <row r="47" spans="1:26" ht="25.25" customHeight="1" x14ac:dyDescent="0.2">
      <c r="A47" s="16"/>
      <c r="B47" s="16"/>
      <c r="C47" s="16"/>
    </row>
  </sheetData>
  <mergeCells count="13">
    <mergeCell ref="AZ6:AZ10"/>
    <mergeCell ref="BA6:BA10"/>
    <mergeCell ref="BB6:BB10"/>
    <mergeCell ref="C7:Z7"/>
    <mergeCell ref="C8:G8"/>
    <mergeCell ref="I8:M8"/>
    <mergeCell ref="U8:Y8"/>
    <mergeCell ref="O8:S8"/>
    <mergeCell ref="A7:B7"/>
    <mergeCell ref="A6:Z6"/>
    <mergeCell ref="AX6:AX10"/>
    <mergeCell ref="A8:B8"/>
    <mergeCell ref="AY6:AY10"/>
  </mergeCells>
  <conditionalFormatting sqref="R31:S31 U30:Y39">
    <cfRule type="cellIs" dxfId="1367" priority="1735" operator="greaterThan">
      <formula>8</formula>
    </cfRule>
    <cfRule type="cellIs" dxfId="1366" priority="1736" operator="between">
      <formula>3</formula>
      <formula>8</formula>
    </cfRule>
    <cfRule type="cellIs" dxfId="1365" priority="1737" operator="equal">
      <formula>0</formula>
    </cfRule>
    <cfRule type="cellIs" dxfId="1364" priority="1738" operator="between">
      <formula>4</formula>
      <formula>8</formula>
    </cfRule>
    <cfRule type="cellIs" dxfId="1363" priority="1739" operator="lessThan">
      <formula>3</formula>
    </cfRule>
    <cfRule type="cellIs" dxfId="1362" priority="1740" operator="greaterThan">
      <formula>9</formula>
    </cfRule>
  </conditionalFormatting>
  <conditionalFormatting sqref="R31:S31 U30:Y39">
    <cfRule type="cellIs" dxfId="1361" priority="1723" operator="between">
      <formula>4</formula>
      <formula>7</formula>
    </cfRule>
    <cfRule type="cellIs" dxfId="1360" priority="1724" operator="equal">
      <formula>0</formula>
    </cfRule>
    <cfRule type="cellIs" dxfId="1359" priority="1725" operator="lessThan">
      <formula>3</formula>
    </cfRule>
    <cfRule type="cellIs" dxfId="1358" priority="1726" operator="greaterThan">
      <formula>7</formula>
    </cfRule>
    <cfRule type="cellIs" dxfId="1357" priority="1727" operator="greaterThan">
      <formula>8</formula>
    </cfRule>
    <cfRule type="cellIs" dxfId="1356" priority="1728" operator="between">
      <formula>5</formula>
      <formula>7</formula>
    </cfRule>
    <cfRule type="cellIs" dxfId="1355" priority="1729" operator="equal">
      <formula>0</formula>
    </cfRule>
    <cfRule type="cellIs" dxfId="1354" priority="1730" operator="equal">
      <formula>0</formula>
    </cfRule>
    <cfRule type="cellIs" dxfId="1353" priority="1731" operator="lessThan">
      <formula>4</formula>
    </cfRule>
    <cfRule type="cellIs" dxfId="1352" priority="1732" operator="equal">
      <formula>0</formula>
    </cfRule>
    <cfRule type="cellIs" dxfId="1351" priority="1733" operator="lessThan">
      <formula>3</formula>
    </cfRule>
    <cfRule type="cellIs" dxfId="1350" priority="1734" operator="lessThan">
      <formula>3</formula>
    </cfRule>
  </conditionalFormatting>
  <conditionalFormatting sqref="C31:G31">
    <cfRule type="cellIs" dxfId="1349" priority="1645" operator="greaterThan">
      <formula>8</formula>
    </cfRule>
    <cfRule type="cellIs" dxfId="1348" priority="1646" operator="between">
      <formula>3</formula>
      <formula>8</formula>
    </cfRule>
    <cfRule type="cellIs" dxfId="1347" priority="1647" operator="equal">
      <formula>0</formula>
    </cfRule>
    <cfRule type="cellIs" dxfId="1346" priority="1648" operator="between">
      <formula>4</formula>
      <formula>8</formula>
    </cfRule>
    <cfRule type="cellIs" dxfId="1345" priority="1649" operator="lessThan">
      <formula>3</formula>
    </cfRule>
    <cfRule type="cellIs" dxfId="1344" priority="1650" operator="greaterThan">
      <formula>9</formula>
    </cfRule>
  </conditionalFormatting>
  <conditionalFormatting sqref="C31:G31">
    <cfRule type="cellIs" dxfId="1343" priority="1633" operator="between">
      <formula>4</formula>
      <formula>7</formula>
    </cfRule>
    <cfRule type="cellIs" dxfId="1342" priority="1634" operator="equal">
      <formula>0</formula>
    </cfRule>
    <cfRule type="cellIs" dxfId="1341" priority="1635" operator="lessThan">
      <formula>3</formula>
    </cfRule>
    <cfRule type="cellIs" dxfId="1340" priority="1636" operator="greaterThan">
      <formula>7</formula>
    </cfRule>
    <cfRule type="cellIs" dxfId="1339" priority="1637" operator="greaterThan">
      <formula>8</formula>
    </cfRule>
    <cfRule type="cellIs" dxfId="1338" priority="1638" operator="between">
      <formula>5</formula>
      <formula>7</formula>
    </cfRule>
    <cfRule type="cellIs" dxfId="1337" priority="1639" operator="equal">
      <formula>0</formula>
    </cfRule>
    <cfRule type="cellIs" dxfId="1336" priority="1640" operator="equal">
      <formula>0</formula>
    </cfRule>
    <cfRule type="cellIs" dxfId="1335" priority="1641" operator="lessThan">
      <formula>4</formula>
    </cfRule>
    <cfRule type="cellIs" dxfId="1334" priority="1642" operator="equal">
      <formula>0</formula>
    </cfRule>
    <cfRule type="cellIs" dxfId="1333" priority="1643" operator="lessThan">
      <formula>3</formula>
    </cfRule>
    <cfRule type="cellIs" dxfId="1332" priority="1644" operator="lessThan">
      <formula>3</formula>
    </cfRule>
  </conditionalFormatting>
  <conditionalFormatting sqref="I31:M31">
    <cfRule type="cellIs" dxfId="1331" priority="1609" operator="greaterThan">
      <formula>8</formula>
    </cfRule>
    <cfRule type="cellIs" dxfId="1330" priority="1610" operator="between">
      <formula>3</formula>
      <formula>8</formula>
    </cfRule>
    <cfRule type="cellIs" dxfId="1329" priority="1611" operator="equal">
      <formula>0</formula>
    </cfRule>
    <cfRule type="cellIs" dxfId="1328" priority="1612" operator="between">
      <formula>4</formula>
      <formula>8</formula>
    </cfRule>
    <cfRule type="cellIs" dxfId="1327" priority="1613" operator="lessThan">
      <formula>3</formula>
    </cfRule>
    <cfRule type="cellIs" dxfId="1326" priority="1614" operator="greaterThan">
      <formula>9</formula>
    </cfRule>
  </conditionalFormatting>
  <conditionalFormatting sqref="I31:M31">
    <cfRule type="cellIs" dxfId="1325" priority="1597" operator="between">
      <formula>4</formula>
      <formula>7</formula>
    </cfRule>
    <cfRule type="cellIs" dxfId="1324" priority="1598" operator="equal">
      <formula>0</formula>
    </cfRule>
    <cfRule type="cellIs" dxfId="1323" priority="1599" operator="lessThan">
      <formula>3</formula>
    </cfRule>
    <cfRule type="cellIs" dxfId="1322" priority="1600" operator="greaterThan">
      <formula>7</formula>
    </cfRule>
    <cfRule type="cellIs" dxfId="1321" priority="1601" operator="greaterThan">
      <formula>8</formula>
    </cfRule>
    <cfRule type="cellIs" dxfId="1320" priority="1602" operator="between">
      <formula>5</formula>
      <formula>7</formula>
    </cfRule>
    <cfRule type="cellIs" dxfId="1319" priority="1603" operator="equal">
      <formula>0</formula>
    </cfRule>
    <cfRule type="cellIs" dxfId="1318" priority="1604" operator="equal">
      <formula>0</formula>
    </cfRule>
    <cfRule type="cellIs" dxfId="1317" priority="1605" operator="lessThan">
      <formula>4</formula>
    </cfRule>
    <cfRule type="cellIs" dxfId="1316" priority="1606" operator="equal">
      <formula>0</formula>
    </cfRule>
    <cfRule type="cellIs" dxfId="1315" priority="1607" operator="lessThan">
      <formula>3</formula>
    </cfRule>
    <cfRule type="cellIs" dxfId="1314" priority="1608" operator="lessThan">
      <formula>3</formula>
    </cfRule>
  </conditionalFormatting>
  <conditionalFormatting sqref="O31:Q31">
    <cfRule type="cellIs" dxfId="1313" priority="1573" operator="greaterThan">
      <formula>8</formula>
    </cfRule>
    <cfRule type="cellIs" dxfId="1312" priority="1574" operator="between">
      <formula>3</formula>
      <formula>8</formula>
    </cfRule>
    <cfRule type="cellIs" dxfId="1311" priority="1575" operator="equal">
      <formula>0</formula>
    </cfRule>
    <cfRule type="cellIs" dxfId="1310" priority="1576" operator="between">
      <formula>4</formula>
      <formula>8</formula>
    </cfRule>
    <cfRule type="cellIs" dxfId="1309" priority="1577" operator="lessThan">
      <formula>3</formula>
    </cfRule>
    <cfRule type="cellIs" dxfId="1308" priority="1578" operator="greaterThan">
      <formula>9</formula>
    </cfRule>
  </conditionalFormatting>
  <conditionalFormatting sqref="O31:Q31">
    <cfRule type="cellIs" dxfId="1307" priority="1561" operator="between">
      <formula>4</formula>
      <formula>7</formula>
    </cfRule>
    <cfRule type="cellIs" dxfId="1306" priority="1562" operator="equal">
      <formula>0</formula>
    </cfRule>
    <cfRule type="cellIs" dxfId="1305" priority="1563" operator="lessThan">
      <formula>3</formula>
    </cfRule>
    <cfRule type="cellIs" dxfId="1304" priority="1564" operator="greaterThan">
      <formula>7</formula>
    </cfRule>
    <cfRule type="cellIs" dxfId="1303" priority="1565" operator="greaterThan">
      <formula>8</formula>
    </cfRule>
    <cfRule type="cellIs" dxfId="1302" priority="1566" operator="between">
      <formula>5</formula>
      <formula>7</formula>
    </cfRule>
    <cfRule type="cellIs" dxfId="1301" priority="1567" operator="equal">
      <formula>0</formula>
    </cfRule>
    <cfRule type="cellIs" dxfId="1300" priority="1568" operator="equal">
      <formula>0</formula>
    </cfRule>
    <cfRule type="cellIs" dxfId="1299" priority="1569" operator="lessThan">
      <formula>4</formula>
    </cfRule>
    <cfRule type="cellIs" dxfId="1298" priority="1570" operator="equal">
      <formula>0</formula>
    </cfRule>
    <cfRule type="cellIs" dxfId="1297" priority="1571" operator="lessThan">
      <formula>3</formula>
    </cfRule>
    <cfRule type="cellIs" dxfId="1296" priority="1572" operator="lessThan">
      <formula>3</formula>
    </cfRule>
  </conditionalFormatting>
  <conditionalFormatting sqref="I10:M10">
    <cfRule type="cellIs" dxfId="1295" priority="1339" operator="greaterThan">
      <formula>8</formula>
    </cfRule>
    <cfRule type="cellIs" dxfId="1294" priority="1340" operator="between">
      <formula>3</formula>
      <formula>8</formula>
    </cfRule>
    <cfRule type="cellIs" dxfId="1293" priority="1341" operator="equal">
      <formula>0</formula>
    </cfRule>
    <cfRule type="cellIs" dxfId="1292" priority="1342" operator="between">
      <formula>4</formula>
      <formula>8</formula>
    </cfRule>
    <cfRule type="cellIs" dxfId="1291" priority="1343" operator="lessThan">
      <formula>3</formula>
    </cfRule>
    <cfRule type="cellIs" dxfId="1290" priority="1344" operator="greaterThan">
      <formula>9</formula>
    </cfRule>
  </conditionalFormatting>
  <conditionalFormatting sqref="I10:M10">
    <cfRule type="cellIs" dxfId="1289" priority="1321" operator="between">
      <formula>4</formula>
      <formula>7</formula>
    </cfRule>
    <cfRule type="cellIs" dxfId="1288" priority="1322" operator="equal">
      <formula>0</formula>
    </cfRule>
    <cfRule type="cellIs" dxfId="1287" priority="1323" operator="lessThan">
      <formula>3</formula>
    </cfRule>
    <cfRule type="cellIs" dxfId="1286" priority="1324" operator="greaterThan">
      <formula>7</formula>
    </cfRule>
    <cfRule type="cellIs" dxfId="1285" priority="1325" operator="greaterThan">
      <formula>8</formula>
    </cfRule>
    <cfRule type="cellIs" dxfId="1284" priority="1326" operator="between">
      <formula>5</formula>
      <formula>7</formula>
    </cfRule>
    <cfRule type="cellIs" dxfId="1283" priority="1333" operator="equal">
      <formula>0</formula>
    </cfRule>
    <cfRule type="cellIs" dxfId="1282" priority="1334" operator="equal">
      <formula>0</formula>
    </cfRule>
    <cfRule type="cellIs" dxfId="1281" priority="1335" operator="lessThan">
      <formula>4</formula>
    </cfRule>
    <cfRule type="cellIs" dxfId="1280" priority="1336" operator="equal">
      <formula>0</formula>
    </cfRule>
    <cfRule type="cellIs" dxfId="1279" priority="1337" operator="lessThan">
      <formula>3</formula>
    </cfRule>
    <cfRule type="cellIs" dxfId="1278" priority="1338" operator="lessThan">
      <formula>3</formula>
    </cfRule>
  </conditionalFormatting>
  <conditionalFormatting sqref="I10:M10">
    <cfRule type="cellIs" dxfId="1277" priority="1327" operator="equal">
      <formula>0</formula>
    </cfRule>
    <cfRule type="cellIs" dxfId="1276" priority="1328" operator="equal">
      <formula>0</formula>
    </cfRule>
    <cfRule type="cellIs" dxfId="1275" priority="1329" operator="lessThan">
      <formula>4</formula>
    </cfRule>
    <cfRule type="cellIs" dxfId="1274" priority="1330" operator="equal">
      <formula>0</formula>
    </cfRule>
    <cfRule type="cellIs" dxfId="1273" priority="1331" operator="lessThan">
      <formula>3</formula>
    </cfRule>
    <cfRule type="cellIs" dxfId="1272" priority="1332" operator="lessThan">
      <formula>3</formula>
    </cfRule>
  </conditionalFormatting>
  <conditionalFormatting sqref="I17:M17">
    <cfRule type="cellIs" dxfId="1271" priority="1315" operator="greaterThan">
      <formula>8</formula>
    </cfRule>
    <cfRule type="cellIs" dxfId="1270" priority="1316" operator="between">
      <formula>3</formula>
      <formula>8</formula>
    </cfRule>
    <cfRule type="cellIs" dxfId="1269" priority="1317" operator="equal">
      <formula>0</formula>
    </cfRule>
    <cfRule type="cellIs" dxfId="1268" priority="1318" operator="between">
      <formula>4</formula>
      <formula>8</formula>
    </cfRule>
    <cfRule type="cellIs" dxfId="1267" priority="1319" operator="lessThan">
      <formula>3</formula>
    </cfRule>
    <cfRule type="cellIs" dxfId="1266" priority="1320" operator="greaterThan">
      <formula>9</formula>
    </cfRule>
  </conditionalFormatting>
  <conditionalFormatting sqref="I17:M17">
    <cfRule type="cellIs" dxfId="1265" priority="1297" operator="between">
      <formula>4</formula>
      <formula>7</formula>
    </cfRule>
    <cfRule type="cellIs" dxfId="1264" priority="1298" operator="equal">
      <formula>0</formula>
    </cfRule>
    <cfRule type="cellIs" dxfId="1263" priority="1299" operator="lessThan">
      <formula>3</formula>
    </cfRule>
    <cfRule type="cellIs" dxfId="1262" priority="1300" operator="greaterThan">
      <formula>7</formula>
    </cfRule>
    <cfRule type="cellIs" dxfId="1261" priority="1301" operator="greaterThan">
      <formula>8</formula>
    </cfRule>
    <cfRule type="cellIs" dxfId="1260" priority="1302" operator="between">
      <formula>5</formula>
      <formula>7</formula>
    </cfRule>
    <cfRule type="cellIs" dxfId="1259" priority="1309" operator="equal">
      <formula>0</formula>
    </cfRule>
    <cfRule type="cellIs" dxfId="1258" priority="1310" operator="equal">
      <formula>0</formula>
    </cfRule>
    <cfRule type="cellIs" dxfId="1257" priority="1311" operator="lessThan">
      <formula>4</formula>
    </cfRule>
    <cfRule type="cellIs" dxfId="1256" priority="1312" operator="equal">
      <formula>0</formula>
    </cfRule>
    <cfRule type="cellIs" dxfId="1255" priority="1313" operator="lessThan">
      <formula>3</formula>
    </cfRule>
    <cfRule type="cellIs" dxfId="1254" priority="1314" operator="lessThan">
      <formula>3</formula>
    </cfRule>
  </conditionalFormatting>
  <conditionalFormatting sqref="I17:M17">
    <cfRule type="cellIs" dxfId="1253" priority="1303" operator="equal">
      <formula>0</formula>
    </cfRule>
    <cfRule type="cellIs" dxfId="1252" priority="1304" operator="equal">
      <formula>0</formula>
    </cfRule>
    <cfRule type="cellIs" dxfId="1251" priority="1305" operator="lessThan">
      <formula>4</formula>
    </cfRule>
    <cfRule type="cellIs" dxfId="1250" priority="1306" operator="equal">
      <formula>0</formula>
    </cfRule>
    <cfRule type="cellIs" dxfId="1249" priority="1307" operator="lessThan">
      <formula>3</formula>
    </cfRule>
    <cfRule type="cellIs" dxfId="1248" priority="1308" operator="lessThan">
      <formula>3</formula>
    </cfRule>
  </conditionalFormatting>
  <conditionalFormatting sqref="I18:M18">
    <cfRule type="cellIs" dxfId="1247" priority="1291" operator="greaterThan">
      <formula>8</formula>
    </cfRule>
    <cfRule type="cellIs" dxfId="1246" priority="1292" operator="between">
      <formula>3</formula>
      <formula>8</formula>
    </cfRule>
    <cfRule type="cellIs" dxfId="1245" priority="1293" operator="equal">
      <formula>0</formula>
    </cfRule>
    <cfRule type="cellIs" dxfId="1244" priority="1294" operator="between">
      <formula>4</formula>
      <formula>8</formula>
    </cfRule>
    <cfRule type="cellIs" dxfId="1243" priority="1295" operator="lessThan">
      <formula>3</formula>
    </cfRule>
    <cfRule type="cellIs" dxfId="1242" priority="1296" operator="greaterThan">
      <formula>9</formula>
    </cfRule>
  </conditionalFormatting>
  <conditionalFormatting sqref="I18:M18">
    <cfRule type="cellIs" dxfId="1241" priority="1273" operator="between">
      <formula>4</formula>
      <formula>7</formula>
    </cfRule>
    <cfRule type="cellIs" dxfId="1240" priority="1274" operator="equal">
      <formula>0</formula>
    </cfRule>
    <cfRule type="cellIs" dxfId="1239" priority="1275" operator="lessThan">
      <formula>3</formula>
    </cfRule>
    <cfRule type="cellIs" dxfId="1238" priority="1276" operator="greaterThan">
      <formula>7</formula>
    </cfRule>
    <cfRule type="cellIs" dxfId="1237" priority="1277" operator="greaterThan">
      <formula>8</formula>
    </cfRule>
    <cfRule type="cellIs" dxfId="1236" priority="1278" operator="between">
      <formula>5</formula>
      <formula>7</formula>
    </cfRule>
    <cfRule type="cellIs" dxfId="1235" priority="1285" operator="equal">
      <formula>0</formula>
    </cfRule>
    <cfRule type="cellIs" dxfId="1234" priority="1286" operator="equal">
      <formula>0</formula>
    </cfRule>
    <cfRule type="cellIs" dxfId="1233" priority="1287" operator="lessThan">
      <formula>4</formula>
    </cfRule>
    <cfRule type="cellIs" dxfId="1232" priority="1288" operator="equal">
      <formula>0</formula>
    </cfRule>
    <cfRule type="cellIs" dxfId="1231" priority="1289" operator="lessThan">
      <formula>3</formula>
    </cfRule>
    <cfRule type="cellIs" dxfId="1230" priority="1290" operator="lessThan">
      <formula>3</formula>
    </cfRule>
  </conditionalFormatting>
  <conditionalFormatting sqref="I18:M18">
    <cfRule type="cellIs" dxfId="1229" priority="1279" operator="equal">
      <formula>0</formula>
    </cfRule>
    <cfRule type="cellIs" dxfId="1228" priority="1280" operator="equal">
      <formula>0</formula>
    </cfRule>
    <cfRule type="cellIs" dxfId="1227" priority="1281" operator="lessThan">
      <formula>4</formula>
    </cfRule>
    <cfRule type="cellIs" dxfId="1226" priority="1282" operator="equal">
      <formula>0</formula>
    </cfRule>
    <cfRule type="cellIs" dxfId="1225" priority="1283" operator="lessThan">
      <formula>3</formula>
    </cfRule>
    <cfRule type="cellIs" dxfId="1224" priority="1284" operator="lessThan">
      <formula>3</formula>
    </cfRule>
  </conditionalFormatting>
  <conditionalFormatting sqref="I25:M25">
    <cfRule type="cellIs" dxfId="1223" priority="1267" operator="greaterThan">
      <formula>8</formula>
    </cfRule>
    <cfRule type="cellIs" dxfId="1222" priority="1268" operator="between">
      <formula>3</formula>
      <formula>8</formula>
    </cfRule>
    <cfRule type="cellIs" dxfId="1221" priority="1269" operator="equal">
      <formula>0</formula>
    </cfRule>
    <cfRule type="cellIs" dxfId="1220" priority="1270" operator="between">
      <formula>4</formula>
      <formula>8</formula>
    </cfRule>
    <cfRule type="cellIs" dxfId="1219" priority="1271" operator="lessThan">
      <formula>3</formula>
    </cfRule>
    <cfRule type="cellIs" dxfId="1218" priority="1272" operator="greaterThan">
      <formula>9</formula>
    </cfRule>
  </conditionalFormatting>
  <conditionalFormatting sqref="I25:M25">
    <cfRule type="cellIs" dxfId="1217" priority="1249" operator="between">
      <formula>4</formula>
      <formula>7</formula>
    </cfRule>
    <cfRule type="cellIs" dxfId="1216" priority="1250" operator="equal">
      <formula>0</formula>
    </cfRule>
    <cfRule type="cellIs" dxfId="1215" priority="1251" operator="lessThan">
      <formula>3</formula>
    </cfRule>
    <cfRule type="cellIs" dxfId="1214" priority="1252" operator="greaterThan">
      <formula>7</formula>
    </cfRule>
    <cfRule type="cellIs" dxfId="1213" priority="1253" operator="greaterThan">
      <formula>8</formula>
    </cfRule>
    <cfRule type="cellIs" dxfId="1212" priority="1254" operator="between">
      <formula>5</formula>
      <formula>7</formula>
    </cfRule>
    <cfRule type="cellIs" dxfId="1211" priority="1261" operator="equal">
      <formula>0</formula>
    </cfRule>
    <cfRule type="cellIs" dxfId="1210" priority="1262" operator="equal">
      <formula>0</formula>
    </cfRule>
    <cfRule type="cellIs" dxfId="1209" priority="1263" operator="lessThan">
      <formula>4</formula>
    </cfRule>
    <cfRule type="cellIs" dxfId="1208" priority="1264" operator="equal">
      <formula>0</formula>
    </cfRule>
    <cfRule type="cellIs" dxfId="1207" priority="1265" operator="lessThan">
      <formula>3</formula>
    </cfRule>
    <cfRule type="cellIs" dxfId="1206" priority="1266" operator="lessThan">
      <formula>3</formula>
    </cfRule>
  </conditionalFormatting>
  <conditionalFormatting sqref="I25:M25">
    <cfRule type="cellIs" dxfId="1205" priority="1255" operator="equal">
      <formula>0</formula>
    </cfRule>
    <cfRule type="cellIs" dxfId="1204" priority="1256" operator="equal">
      <formula>0</formula>
    </cfRule>
    <cfRule type="cellIs" dxfId="1203" priority="1257" operator="lessThan">
      <formula>4</formula>
    </cfRule>
    <cfRule type="cellIs" dxfId="1202" priority="1258" operator="equal">
      <formula>0</formula>
    </cfRule>
    <cfRule type="cellIs" dxfId="1201" priority="1259" operator="lessThan">
      <formula>3</formula>
    </cfRule>
    <cfRule type="cellIs" dxfId="1200" priority="1260" operator="lessThan">
      <formula>3</formula>
    </cfRule>
  </conditionalFormatting>
  <conditionalFormatting sqref="I26:M26">
    <cfRule type="cellIs" dxfId="1199" priority="1243" operator="greaterThan">
      <formula>8</formula>
    </cfRule>
    <cfRule type="cellIs" dxfId="1198" priority="1244" operator="between">
      <formula>3</formula>
      <formula>8</formula>
    </cfRule>
    <cfRule type="cellIs" dxfId="1197" priority="1245" operator="equal">
      <formula>0</formula>
    </cfRule>
    <cfRule type="cellIs" dxfId="1196" priority="1246" operator="between">
      <formula>4</formula>
      <formula>8</formula>
    </cfRule>
    <cfRule type="cellIs" dxfId="1195" priority="1247" operator="lessThan">
      <formula>3</formula>
    </cfRule>
    <cfRule type="cellIs" dxfId="1194" priority="1248" operator="greaterThan">
      <formula>9</formula>
    </cfRule>
  </conditionalFormatting>
  <conditionalFormatting sqref="I26:M26">
    <cfRule type="cellIs" dxfId="1193" priority="1225" operator="between">
      <formula>4</formula>
      <formula>7</formula>
    </cfRule>
    <cfRule type="cellIs" dxfId="1192" priority="1226" operator="equal">
      <formula>0</formula>
    </cfRule>
    <cfRule type="cellIs" dxfId="1191" priority="1227" operator="lessThan">
      <formula>3</formula>
    </cfRule>
    <cfRule type="cellIs" dxfId="1190" priority="1228" operator="greaterThan">
      <formula>7</formula>
    </cfRule>
    <cfRule type="cellIs" dxfId="1189" priority="1229" operator="greaterThan">
      <formula>8</formula>
    </cfRule>
    <cfRule type="cellIs" dxfId="1188" priority="1230" operator="between">
      <formula>5</formula>
      <formula>7</formula>
    </cfRule>
    <cfRule type="cellIs" dxfId="1187" priority="1237" operator="equal">
      <formula>0</formula>
    </cfRule>
    <cfRule type="cellIs" dxfId="1186" priority="1238" operator="equal">
      <formula>0</formula>
    </cfRule>
    <cfRule type="cellIs" dxfId="1185" priority="1239" operator="lessThan">
      <formula>4</formula>
    </cfRule>
    <cfRule type="cellIs" dxfId="1184" priority="1240" operator="equal">
      <formula>0</formula>
    </cfRule>
    <cfRule type="cellIs" dxfId="1183" priority="1241" operator="lessThan">
      <formula>3</formula>
    </cfRule>
    <cfRule type="cellIs" dxfId="1182" priority="1242" operator="lessThan">
      <formula>3</formula>
    </cfRule>
  </conditionalFormatting>
  <conditionalFormatting sqref="I26:M26">
    <cfRule type="cellIs" dxfId="1181" priority="1231" operator="equal">
      <formula>0</formula>
    </cfRule>
    <cfRule type="cellIs" dxfId="1180" priority="1232" operator="equal">
      <formula>0</formula>
    </cfRule>
    <cfRule type="cellIs" dxfId="1179" priority="1233" operator="lessThan">
      <formula>4</formula>
    </cfRule>
    <cfRule type="cellIs" dxfId="1178" priority="1234" operator="equal">
      <formula>0</formula>
    </cfRule>
    <cfRule type="cellIs" dxfId="1177" priority="1235" operator="lessThan">
      <formula>3</formula>
    </cfRule>
    <cfRule type="cellIs" dxfId="1176" priority="1236" operator="lessThan">
      <formula>3</formula>
    </cfRule>
  </conditionalFormatting>
  <conditionalFormatting sqref="I28:M28">
    <cfRule type="cellIs" dxfId="1175" priority="1219" operator="greaterThan">
      <formula>8</formula>
    </cfRule>
    <cfRule type="cellIs" dxfId="1174" priority="1220" operator="between">
      <formula>3</formula>
      <formula>8</formula>
    </cfRule>
    <cfRule type="cellIs" dxfId="1173" priority="1221" operator="equal">
      <formula>0</formula>
    </cfRule>
    <cfRule type="cellIs" dxfId="1172" priority="1222" operator="between">
      <formula>4</formula>
      <formula>8</formula>
    </cfRule>
    <cfRule type="cellIs" dxfId="1171" priority="1223" operator="lessThan">
      <formula>3</formula>
    </cfRule>
    <cfRule type="cellIs" dxfId="1170" priority="1224" operator="greaterThan">
      <formula>9</formula>
    </cfRule>
  </conditionalFormatting>
  <conditionalFormatting sqref="I28:M28">
    <cfRule type="cellIs" dxfId="1169" priority="1201" operator="between">
      <formula>4</formula>
      <formula>7</formula>
    </cfRule>
    <cfRule type="cellIs" dxfId="1168" priority="1202" operator="equal">
      <formula>0</formula>
    </cfRule>
    <cfRule type="cellIs" dxfId="1167" priority="1203" operator="lessThan">
      <formula>3</formula>
    </cfRule>
    <cfRule type="cellIs" dxfId="1166" priority="1204" operator="greaterThan">
      <formula>7</formula>
    </cfRule>
    <cfRule type="cellIs" dxfId="1165" priority="1205" operator="greaterThan">
      <formula>8</formula>
    </cfRule>
    <cfRule type="cellIs" dxfId="1164" priority="1206" operator="between">
      <formula>5</formula>
      <formula>7</formula>
    </cfRule>
    <cfRule type="cellIs" dxfId="1163" priority="1213" operator="equal">
      <formula>0</formula>
    </cfRule>
    <cfRule type="cellIs" dxfId="1162" priority="1214" operator="equal">
      <formula>0</formula>
    </cfRule>
    <cfRule type="cellIs" dxfId="1161" priority="1215" operator="lessThan">
      <formula>4</formula>
    </cfRule>
    <cfRule type="cellIs" dxfId="1160" priority="1216" operator="equal">
      <formula>0</formula>
    </cfRule>
    <cfRule type="cellIs" dxfId="1159" priority="1217" operator="lessThan">
      <formula>3</formula>
    </cfRule>
    <cfRule type="cellIs" dxfId="1158" priority="1218" operator="lessThan">
      <formula>3</formula>
    </cfRule>
  </conditionalFormatting>
  <conditionalFormatting sqref="I28:M28">
    <cfRule type="cellIs" dxfId="1157" priority="1207" operator="equal">
      <formula>0</formula>
    </cfRule>
    <cfRule type="cellIs" dxfId="1156" priority="1208" operator="equal">
      <formula>0</formula>
    </cfRule>
    <cfRule type="cellIs" dxfId="1155" priority="1209" operator="lessThan">
      <formula>4</formula>
    </cfRule>
    <cfRule type="cellIs" dxfId="1154" priority="1210" operator="equal">
      <formula>0</formula>
    </cfRule>
    <cfRule type="cellIs" dxfId="1153" priority="1211" operator="lessThan">
      <formula>3</formula>
    </cfRule>
    <cfRule type="cellIs" dxfId="1152" priority="1212" operator="lessThan">
      <formula>3</formula>
    </cfRule>
  </conditionalFormatting>
  <conditionalFormatting sqref="I19:M19">
    <cfRule type="cellIs" dxfId="1151" priority="1195" operator="greaterThan">
      <formula>8</formula>
    </cfRule>
    <cfRule type="cellIs" dxfId="1150" priority="1196" operator="between">
      <formula>3</formula>
      <formula>8</formula>
    </cfRule>
    <cfRule type="cellIs" dxfId="1149" priority="1197" operator="equal">
      <formula>0</formula>
    </cfRule>
    <cfRule type="cellIs" dxfId="1148" priority="1198" operator="between">
      <formula>4</formula>
      <formula>8</formula>
    </cfRule>
    <cfRule type="cellIs" dxfId="1147" priority="1199" operator="lessThan">
      <formula>3</formula>
    </cfRule>
    <cfRule type="cellIs" dxfId="1146" priority="1200" operator="greaterThan">
      <formula>9</formula>
    </cfRule>
  </conditionalFormatting>
  <conditionalFormatting sqref="I19:M19">
    <cfRule type="cellIs" dxfId="1145" priority="1177" operator="between">
      <formula>4</formula>
      <formula>7</formula>
    </cfRule>
    <cfRule type="cellIs" dxfId="1144" priority="1178" operator="equal">
      <formula>0</formula>
    </cfRule>
    <cfRule type="cellIs" dxfId="1143" priority="1179" operator="lessThan">
      <formula>3</formula>
    </cfRule>
    <cfRule type="cellIs" dxfId="1142" priority="1180" operator="greaterThan">
      <formula>7</formula>
    </cfRule>
    <cfRule type="cellIs" dxfId="1141" priority="1181" operator="greaterThan">
      <formula>8</formula>
    </cfRule>
    <cfRule type="cellIs" dxfId="1140" priority="1182" operator="between">
      <formula>5</formula>
      <formula>7</formula>
    </cfRule>
    <cfRule type="cellIs" dxfId="1139" priority="1189" operator="equal">
      <formula>0</formula>
    </cfRule>
    <cfRule type="cellIs" dxfId="1138" priority="1190" operator="equal">
      <formula>0</formula>
    </cfRule>
    <cfRule type="cellIs" dxfId="1137" priority="1191" operator="lessThan">
      <formula>4</formula>
    </cfRule>
    <cfRule type="cellIs" dxfId="1136" priority="1192" operator="equal">
      <formula>0</formula>
    </cfRule>
    <cfRule type="cellIs" dxfId="1135" priority="1193" operator="lessThan">
      <formula>3</formula>
    </cfRule>
    <cfRule type="cellIs" dxfId="1134" priority="1194" operator="lessThan">
      <formula>3</formula>
    </cfRule>
  </conditionalFormatting>
  <conditionalFormatting sqref="I19:M19">
    <cfRule type="cellIs" dxfId="1133" priority="1183" operator="equal">
      <formula>0</formula>
    </cfRule>
    <cfRule type="cellIs" dxfId="1132" priority="1184" operator="equal">
      <formula>0</formula>
    </cfRule>
    <cfRule type="cellIs" dxfId="1131" priority="1185" operator="lessThan">
      <formula>4</formula>
    </cfRule>
    <cfRule type="cellIs" dxfId="1130" priority="1186" operator="equal">
      <formula>0</formula>
    </cfRule>
    <cfRule type="cellIs" dxfId="1129" priority="1187" operator="lessThan">
      <formula>3</formula>
    </cfRule>
    <cfRule type="cellIs" dxfId="1128" priority="1188" operator="lessThan">
      <formula>3</formula>
    </cfRule>
  </conditionalFormatting>
  <conditionalFormatting sqref="I15:M15">
    <cfRule type="cellIs" dxfId="1127" priority="1171" operator="greaterThan">
      <formula>8</formula>
    </cfRule>
    <cfRule type="cellIs" dxfId="1126" priority="1172" operator="between">
      <formula>3</formula>
      <formula>8</formula>
    </cfRule>
    <cfRule type="cellIs" dxfId="1125" priority="1173" operator="equal">
      <formula>0</formula>
    </cfRule>
    <cfRule type="cellIs" dxfId="1124" priority="1174" operator="between">
      <formula>4</formula>
      <formula>8</formula>
    </cfRule>
    <cfRule type="cellIs" dxfId="1123" priority="1175" operator="lessThan">
      <formula>3</formula>
    </cfRule>
    <cfRule type="cellIs" dxfId="1122" priority="1176" operator="greaterThan">
      <formula>9</formula>
    </cfRule>
  </conditionalFormatting>
  <conditionalFormatting sqref="I15:M15">
    <cfRule type="cellIs" dxfId="1121" priority="1153" operator="between">
      <formula>4</formula>
      <formula>7</formula>
    </cfRule>
    <cfRule type="cellIs" dxfId="1120" priority="1154" operator="equal">
      <formula>0</formula>
    </cfRule>
    <cfRule type="cellIs" dxfId="1119" priority="1155" operator="lessThan">
      <formula>3</formula>
    </cfRule>
    <cfRule type="cellIs" dxfId="1118" priority="1156" operator="greaterThan">
      <formula>7</formula>
    </cfRule>
    <cfRule type="cellIs" dxfId="1117" priority="1157" operator="greaterThan">
      <formula>8</formula>
    </cfRule>
    <cfRule type="cellIs" dxfId="1116" priority="1158" operator="between">
      <formula>5</formula>
      <formula>7</formula>
    </cfRule>
    <cfRule type="cellIs" dxfId="1115" priority="1165" operator="equal">
      <formula>0</formula>
    </cfRule>
    <cfRule type="cellIs" dxfId="1114" priority="1166" operator="equal">
      <formula>0</formula>
    </cfRule>
    <cfRule type="cellIs" dxfId="1113" priority="1167" operator="lessThan">
      <formula>4</formula>
    </cfRule>
    <cfRule type="cellIs" dxfId="1112" priority="1168" operator="equal">
      <formula>0</formula>
    </cfRule>
    <cfRule type="cellIs" dxfId="1111" priority="1169" operator="lessThan">
      <formula>3</formula>
    </cfRule>
    <cfRule type="cellIs" dxfId="1110" priority="1170" operator="lessThan">
      <formula>3</formula>
    </cfRule>
  </conditionalFormatting>
  <conditionalFormatting sqref="I15:M15">
    <cfRule type="cellIs" dxfId="1109" priority="1159" operator="equal">
      <formula>0</formula>
    </cfRule>
    <cfRule type="cellIs" dxfId="1108" priority="1160" operator="equal">
      <formula>0</formula>
    </cfRule>
    <cfRule type="cellIs" dxfId="1107" priority="1161" operator="lessThan">
      <formula>4</formula>
    </cfRule>
    <cfRule type="cellIs" dxfId="1106" priority="1162" operator="equal">
      <formula>0</formula>
    </cfRule>
    <cfRule type="cellIs" dxfId="1105" priority="1163" operator="lessThan">
      <formula>3</formula>
    </cfRule>
    <cfRule type="cellIs" dxfId="1104" priority="1164" operator="lessThan">
      <formula>3</formula>
    </cfRule>
  </conditionalFormatting>
  <conditionalFormatting sqref="I16:M16">
    <cfRule type="cellIs" dxfId="1103" priority="1147" operator="greaterThan">
      <formula>8</formula>
    </cfRule>
    <cfRule type="cellIs" dxfId="1102" priority="1148" operator="between">
      <formula>3</formula>
      <formula>8</formula>
    </cfRule>
    <cfRule type="cellIs" dxfId="1101" priority="1149" operator="equal">
      <formula>0</formula>
    </cfRule>
    <cfRule type="cellIs" dxfId="1100" priority="1150" operator="between">
      <formula>4</formula>
      <formula>8</formula>
    </cfRule>
    <cfRule type="cellIs" dxfId="1099" priority="1151" operator="lessThan">
      <formula>3</formula>
    </cfRule>
    <cfRule type="cellIs" dxfId="1098" priority="1152" operator="greaterThan">
      <formula>9</formula>
    </cfRule>
  </conditionalFormatting>
  <conditionalFormatting sqref="I16:M16">
    <cfRule type="cellIs" dxfId="1097" priority="1129" operator="between">
      <formula>4</formula>
      <formula>7</formula>
    </cfRule>
    <cfRule type="cellIs" dxfId="1096" priority="1130" operator="equal">
      <formula>0</formula>
    </cfRule>
    <cfRule type="cellIs" dxfId="1095" priority="1131" operator="lessThan">
      <formula>3</formula>
    </cfRule>
    <cfRule type="cellIs" dxfId="1094" priority="1132" operator="greaterThan">
      <formula>7</formula>
    </cfRule>
    <cfRule type="cellIs" dxfId="1093" priority="1133" operator="greaterThan">
      <formula>8</formula>
    </cfRule>
    <cfRule type="cellIs" dxfId="1092" priority="1134" operator="between">
      <formula>5</formula>
      <formula>7</formula>
    </cfRule>
    <cfRule type="cellIs" dxfId="1091" priority="1141" operator="equal">
      <formula>0</formula>
    </cfRule>
    <cfRule type="cellIs" dxfId="1090" priority="1142" operator="equal">
      <formula>0</formula>
    </cfRule>
    <cfRule type="cellIs" dxfId="1089" priority="1143" operator="lessThan">
      <formula>4</formula>
    </cfRule>
    <cfRule type="cellIs" dxfId="1088" priority="1144" operator="equal">
      <formula>0</formula>
    </cfRule>
    <cfRule type="cellIs" dxfId="1087" priority="1145" operator="lessThan">
      <formula>3</formula>
    </cfRule>
    <cfRule type="cellIs" dxfId="1086" priority="1146" operator="lessThan">
      <formula>3</formula>
    </cfRule>
  </conditionalFormatting>
  <conditionalFormatting sqref="I16:M16">
    <cfRule type="cellIs" dxfId="1085" priority="1135" operator="equal">
      <formula>0</formula>
    </cfRule>
    <cfRule type="cellIs" dxfId="1084" priority="1136" operator="equal">
      <formula>0</formula>
    </cfRule>
    <cfRule type="cellIs" dxfId="1083" priority="1137" operator="lessThan">
      <formula>4</formula>
    </cfRule>
    <cfRule type="cellIs" dxfId="1082" priority="1138" operator="equal">
      <formula>0</formula>
    </cfRule>
    <cfRule type="cellIs" dxfId="1081" priority="1139" operator="lessThan">
      <formula>3</formula>
    </cfRule>
    <cfRule type="cellIs" dxfId="1080" priority="1140" operator="lessThan">
      <formula>3</formula>
    </cfRule>
  </conditionalFormatting>
  <conditionalFormatting sqref="I13:M13">
    <cfRule type="cellIs" dxfId="1079" priority="1123" operator="greaterThan">
      <formula>8</formula>
    </cfRule>
    <cfRule type="cellIs" dxfId="1078" priority="1124" operator="between">
      <formula>3</formula>
      <formula>8</formula>
    </cfRule>
    <cfRule type="cellIs" dxfId="1077" priority="1125" operator="equal">
      <formula>0</formula>
    </cfRule>
    <cfRule type="cellIs" dxfId="1076" priority="1126" operator="between">
      <formula>4</formula>
      <formula>8</formula>
    </cfRule>
    <cfRule type="cellIs" dxfId="1075" priority="1127" operator="lessThan">
      <formula>3</formula>
    </cfRule>
    <cfRule type="cellIs" dxfId="1074" priority="1128" operator="greaterThan">
      <formula>9</formula>
    </cfRule>
  </conditionalFormatting>
  <conditionalFormatting sqref="I13:M13">
    <cfRule type="cellIs" dxfId="1073" priority="1105" operator="between">
      <formula>4</formula>
      <formula>7</formula>
    </cfRule>
    <cfRule type="cellIs" dxfId="1072" priority="1106" operator="equal">
      <formula>0</formula>
    </cfRule>
    <cfRule type="cellIs" dxfId="1071" priority="1107" operator="lessThan">
      <formula>3</formula>
    </cfRule>
    <cfRule type="cellIs" dxfId="1070" priority="1108" operator="greaterThan">
      <formula>7</formula>
    </cfRule>
    <cfRule type="cellIs" dxfId="1069" priority="1109" operator="greaterThan">
      <formula>8</formula>
    </cfRule>
    <cfRule type="cellIs" dxfId="1068" priority="1110" operator="between">
      <formula>5</formula>
      <formula>7</formula>
    </cfRule>
    <cfRule type="cellIs" dxfId="1067" priority="1117" operator="equal">
      <formula>0</formula>
    </cfRule>
    <cfRule type="cellIs" dxfId="1066" priority="1118" operator="equal">
      <formula>0</formula>
    </cfRule>
    <cfRule type="cellIs" dxfId="1065" priority="1119" operator="lessThan">
      <formula>4</formula>
    </cfRule>
    <cfRule type="cellIs" dxfId="1064" priority="1120" operator="equal">
      <formula>0</formula>
    </cfRule>
    <cfRule type="cellIs" dxfId="1063" priority="1121" operator="lessThan">
      <formula>3</formula>
    </cfRule>
    <cfRule type="cellIs" dxfId="1062" priority="1122" operator="lessThan">
      <formula>3</formula>
    </cfRule>
  </conditionalFormatting>
  <conditionalFormatting sqref="I13:M13">
    <cfRule type="cellIs" dxfId="1061" priority="1111" operator="equal">
      <formula>0</formula>
    </cfRule>
    <cfRule type="cellIs" dxfId="1060" priority="1112" operator="equal">
      <formula>0</formula>
    </cfRule>
    <cfRule type="cellIs" dxfId="1059" priority="1113" operator="lessThan">
      <formula>4</formula>
    </cfRule>
    <cfRule type="cellIs" dxfId="1058" priority="1114" operator="equal">
      <formula>0</formula>
    </cfRule>
    <cfRule type="cellIs" dxfId="1057" priority="1115" operator="lessThan">
      <formula>3</formula>
    </cfRule>
    <cfRule type="cellIs" dxfId="1056" priority="1116" operator="lessThan">
      <formula>3</formula>
    </cfRule>
  </conditionalFormatting>
  <conditionalFormatting sqref="I14:M14">
    <cfRule type="cellIs" dxfId="1055" priority="1099" operator="greaterThan">
      <formula>8</formula>
    </cfRule>
    <cfRule type="cellIs" dxfId="1054" priority="1100" operator="between">
      <formula>3</formula>
      <formula>8</formula>
    </cfRule>
    <cfRule type="cellIs" dxfId="1053" priority="1101" operator="equal">
      <formula>0</formula>
    </cfRule>
    <cfRule type="cellIs" dxfId="1052" priority="1102" operator="between">
      <formula>4</formula>
      <formula>8</formula>
    </cfRule>
    <cfRule type="cellIs" dxfId="1051" priority="1103" operator="lessThan">
      <formula>3</formula>
    </cfRule>
    <cfRule type="cellIs" dxfId="1050" priority="1104" operator="greaterThan">
      <formula>9</formula>
    </cfRule>
  </conditionalFormatting>
  <conditionalFormatting sqref="I14:M14">
    <cfRule type="cellIs" dxfId="1049" priority="1081" operator="between">
      <formula>4</formula>
      <formula>7</formula>
    </cfRule>
    <cfRule type="cellIs" dxfId="1048" priority="1082" operator="equal">
      <formula>0</formula>
    </cfRule>
    <cfRule type="cellIs" dxfId="1047" priority="1083" operator="lessThan">
      <formula>3</formula>
    </cfRule>
    <cfRule type="cellIs" dxfId="1046" priority="1084" operator="greaterThan">
      <formula>7</formula>
    </cfRule>
    <cfRule type="cellIs" dxfId="1045" priority="1085" operator="greaterThan">
      <formula>8</formula>
    </cfRule>
    <cfRule type="cellIs" dxfId="1044" priority="1086" operator="between">
      <formula>5</formula>
      <formula>7</formula>
    </cfRule>
    <cfRule type="cellIs" dxfId="1043" priority="1093" operator="equal">
      <formula>0</formula>
    </cfRule>
    <cfRule type="cellIs" dxfId="1042" priority="1094" operator="equal">
      <formula>0</formula>
    </cfRule>
    <cfRule type="cellIs" dxfId="1041" priority="1095" operator="lessThan">
      <formula>4</formula>
    </cfRule>
    <cfRule type="cellIs" dxfId="1040" priority="1096" operator="equal">
      <formula>0</formula>
    </cfRule>
    <cfRule type="cellIs" dxfId="1039" priority="1097" operator="lessThan">
      <formula>3</formula>
    </cfRule>
    <cfRule type="cellIs" dxfId="1038" priority="1098" operator="lessThan">
      <formula>3</formula>
    </cfRule>
  </conditionalFormatting>
  <conditionalFormatting sqref="I14:M14">
    <cfRule type="cellIs" dxfId="1037" priority="1087" operator="equal">
      <formula>0</formula>
    </cfRule>
    <cfRule type="cellIs" dxfId="1036" priority="1088" operator="equal">
      <formula>0</formula>
    </cfRule>
    <cfRule type="cellIs" dxfId="1035" priority="1089" operator="lessThan">
      <formula>4</formula>
    </cfRule>
    <cfRule type="cellIs" dxfId="1034" priority="1090" operator="equal">
      <formula>0</formula>
    </cfRule>
    <cfRule type="cellIs" dxfId="1033" priority="1091" operator="lessThan">
      <formula>3</formula>
    </cfRule>
    <cfRule type="cellIs" dxfId="1032" priority="1092" operator="lessThan">
      <formula>3</formula>
    </cfRule>
  </conditionalFormatting>
  <conditionalFormatting sqref="O10:S10">
    <cfRule type="cellIs" dxfId="1031" priority="1027" operator="greaterThan">
      <formula>8</formula>
    </cfRule>
    <cfRule type="cellIs" dxfId="1030" priority="1028" operator="between">
      <formula>3</formula>
      <formula>8</formula>
    </cfRule>
    <cfRule type="cellIs" dxfId="1029" priority="1029" operator="equal">
      <formula>0</formula>
    </cfRule>
    <cfRule type="cellIs" dxfId="1028" priority="1030" operator="between">
      <formula>4</formula>
      <formula>8</formula>
    </cfRule>
    <cfRule type="cellIs" dxfId="1027" priority="1031" operator="lessThan">
      <formula>3</formula>
    </cfRule>
    <cfRule type="cellIs" dxfId="1026" priority="1032" operator="greaterThan">
      <formula>9</formula>
    </cfRule>
  </conditionalFormatting>
  <conditionalFormatting sqref="O10:S10">
    <cfRule type="cellIs" dxfId="1025" priority="1009" operator="between">
      <formula>4</formula>
      <formula>7</formula>
    </cfRule>
    <cfRule type="cellIs" dxfId="1024" priority="1010" operator="equal">
      <formula>0</formula>
    </cfRule>
    <cfRule type="cellIs" dxfId="1023" priority="1011" operator="lessThan">
      <formula>3</formula>
    </cfRule>
    <cfRule type="cellIs" dxfId="1022" priority="1012" operator="greaterThan">
      <formula>7</formula>
    </cfRule>
    <cfRule type="cellIs" dxfId="1021" priority="1013" operator="greaterThan">
      <formula>8</formula>
    </cfRule>
    <cfRule type="cellIs" dxfId="1020" priority="1014" operator="between">
      <formula>5</formula>
      <formula>7</formula>
    </cfRule>
    <cfRule type="cellIs" dxfId="1019" priority="1021" operator="equal">
      <formula>0</formula>
    </cfRule>
    <cfRule type="cellIs" dxfId="1018" priority="1022" operator="equal">
      <formula>0</formula>
    </cfRule>
    <cfRule type="cellIs" dxfId="1017" priority="1023" operator="lessThan">
      <formula>4</formula>
    </cfRule>
    <cfRule type="cellIs" dxfId="1016" priority="1024" operator="equal">
      <formula>0</formula>
    </cfRule>
    <cfRule type="cellIs" dxfId="1015" priority="1025" operator="lessThan">
      <formula>3</formula>
    </cfRule>
    <cfRule type="cellIs" dxfId="1014" priority="1026" operator="lessThan">
      <formula>3</formula>
    </cfRule>
  </conditionalFormatting>
  <conditionalFormatting sqref="O10:S10">
    <cfRule type="cellIs" dxfId="1013" priority="1015" operator="equal">
      <formula>0</formula>
    </cfRule>
    <cfRule type="cellIs" dxfId="1012" priority="1016" operator="equal">
      <formula>0</formula>
    </cfRule>
    <cfRule type="cellIs" dxfId="1011" priority="1017" operator="lessThan">
      <formula>4</formula>
    </cfRule>
    <cfRule type="cellIs" dxfId="1010" priority="1018" operator="equal">
      <formula>0</formula>
    </cfRule>
    <cfRule type="cellIs" dxfId="1009" priority="1019" operator="lessThan">
      <formula>3</formula>
    </cfRule>
    <cfRule type="cellIs" dxfId="1008" priority="1020" operator="lessThan">
      <formula>3</formula>
    </cfRule>
  </conditionalFormatting>
  <conditionalFormatting sqref="O17:S17">
    <cfRule type="cellIs" dxfId="1007" priority="1003" operator="greaterThan">
      <formula>8</formula>
    </cfRule>
    <cfRule type="cellIs" dxfId="1006" priority="1004" operator="between">
      <formula>3</formula>
      <formula>8</formula>
    </cfRule>
    <cfRule type="cellIs" dxfId="1005" priority="1005" operator="equal">
      <formula>0</formula>
    </cfRule>
    <cfRule type="cellIs" dxfId="1004" priority="1006" operator="between">
      <formula>4</formula>
      <formula>8</formula>
    </cfRule>
    <cfRule type="cellIs" dxfId="1003" priority="1007" operator="lessThan">
      <formula>3</formula>
    </cfRule>
    <cfRule type="cellIs" dxfId="1002" priority="1008" operator="greaterThan">
      <formula>9</formula>
    </cfRule>
  </conditionalFormatting>
  <conditionalFormatting sqref="O17:S17">
    <cfRule type="cellIs" dxfId="1001" priority="985" operator="between">
      <formula>4</formula>
      <formula>7</formula>
    </cfRule>
    <cfRule type="cellIs" dxfId="1000" priority="986" operator="equal">
      <formula>0</formula>
    </cfRule>
    <cfRule type="cellIs" dxfId="999" priority="987" operator="lessThan">
      <formula>3</formula>
    </cfRule>
    <cfRule type="cellIs" dxfId="998" priority="988" operator="greaterThan">
      <formula>7</formula>
    </cfRule>
    <cfRule type="cellIs" dxfId="997" priority="989" operator="greaterThan">
      <formula>8</formula>
    </cfRule>
    <cfRule type="cellIs" dxfId="996" priority="990" operator="between">
      <formula>5</formula>
      <formula>7</formula>
    </cfRule>
    <cfRule type="cellIs" dxfId="995" priority="997" operator="equal">
      <formula>0</formula>
    </cfRule>
    <cfRule type="cellIs" dxfId="994" priority="998" operator="equal">
      <formula>0</formula>
    </cfRule>
    <cfRule type="cellIs" dxfId="993" priority="999" operator="lessThan">
      <formula>4</formula>
    </cfRule>
    <cfRule type="cellIs" dxfId="992" priority="1000" operator="equal">
      <formula>0</formula>
    </cfRule>
    <cfRule type="cellIs" dxfId="991" priority="1001" operator="lessThan">
      <formula>3</formula>
    </cfRule>
    <cfRule type="cellIs" dxfId="990" priority="1002" operator="lessThan">
      <formula>3</formula>
    </cfRule>
  </conditionalFormatting>
  <conditionalFormatting sqref="O17:S17">
    <cfRule type="cellIs" dxfId="989" priority="991" operator="equal">
      <formula>0</formula>
    </cfRule>
    <cfRule type="cellIs" dxfId="988" priority="992" operator="equal">
      <formula>0</formula>
    </cfRule>
    <cfRule type="cellIs" dxfId="987" priority="993" operator="lessThan">
      <formula>4</formula>
    </cfRule>
    <cfRule type="cellIs" dxfId="986" priority="994" operator="equal">
      <formula>0</formula>
    </cfRule>
    <cfRule type="cellIs" dxfId="985" priority="995" operator="lessThan">
      <formula>3</formula>
    </cfRule>
    <cfRule type="cellIs" dxfId="984" priority="996" operator="lessThan">
      <formula>3</formula>
    </cfRule>
  </conditionalFormatting>
  <conditionalFormatting sqref="O25:S25">
    <cfRule type="cellIs" dxfId="983" priority="979" operator="greaterThan">
      <formula>8</formula>
    </cfRule>
    <cfRule type="cellIs" dxfId="982" priority="980" operator="between">
      <formula>3</formula>
      <formula>8</formula>
    </cfRule>
    <cfRule type="cellIs" dxfId="981" priority="981" operator="equal">
      <formula>0</formula>
    </cfRule>
    <cfRule type="cellIs" dxfId="980" priority="982" operator="between">
      <formula>4</formula>
      <formula>8</formula>
    </cfRule>
    <cfRule type="cellIs" dxfId="979" priority="983" operator="lessThan">
      <formula>3</formula>
    </cfRule>
    <cfRule type="cellIs" dxfId="978" priority="984" operator="greaterThan">
      <formula>9</formula>
    </cfRule>
  </conditionalFormatting>
  <conditionalFormatting sqref="O25:S25">
    <cfRule type="cellIs" dxfId="977" priority="961" operator="between">
      <formula>4</formula>
      <formula>7</formula>
    </cfRule>
    <cfRule type="cellIs" dxfId="976" priority="962" operator="equal">
      <formula>0</formula>
    </cfRule>
    <cfRule type="cellIs" dxfId="975" priority="963" operator="lessThan">
      <formula>3</formula>
    </cfRule>
    <cfRule type="cellIs" dxfId="974" priority="964" operator="greaterThan">
      <formula>7</formula>
    </cfRule>
    <cfRule type="cellIs" dxfId="973" priority="965" operator="greaterThan">
      <formula>8</formula>
    </cfRule>
    <cfRule type="cellIs" dxfId="972" priority="966" operator="between">
      <formula>5</formula>
      <formula>7</formula>
    </cfRule>
    <cfRule type="cellIs" dxfId="971" priority="973" operator="equal">
      <formula>0</formula>
    </cfRule>
    <cfRule type="cellIs" dxfId="970" priority="974" operator="equal">
      <formula>0</formula>
    </cfRule>
    <cfRule type="cellIs" dxfId="969" priority="975" operator="lessThan">
      <formula>4</formula>
    </cfRule>
    <cfRule type="cellIs" dxfId="968" priority="976" operator="equal">
      <formula>0</formula>
    </cfRule>
    <cfRule type="cellIs" dxfId="967" priority="977" operator="lessThan">
      <formula>3</formula>
    </cfRule>
    <cfRule type="cellIs" dxfId="966" priority="978" operator="lessThan">
      <formula>3</formula>
    </cfRule>
  </conditionalFormatting>
  <conditionalFormatting sqref="O25:S25">
    <cfRule type="cellIs" dxfId="965" priority="967" operator="equal">
      <formula>0</formula>
    </cfRule>
    <cfRule type="cellIs" dxfId="964" priority="968" operator="equal">
      <formula>0</formula>
    </cfRule>
    <cfRule type="cellIs" dxfId="963" priority="969" operator="lessThan">
      <formula>4</formula>
    </cfRule>
    <cfRule type="cellIs" dxfId="962" priority="970" operator="equal">
      <formula>0</formula>
    </cfRule>
    <cfRule type="cellIs" dxfId="961" priority="971" operator="lessThan">
      <formula>3</formula>
    </cfRule>
    <cfRule type="cellIs" dxfId="960" priority="972" operator="lessThan">
      <formula>3</formula>
    </cfRule>
  </conditionalFormatting>
  <conditionalFormatting sqref="O18:S18">
    <cfRule type="cellIs" dxfId="959" priority="955" operator="greaterThan">
      <formula>8</formula>
    </cfRule>
    <cfRule type="cellIs" dxfId="958" priority="956" operator="between">
      <formula>3</formula>
      <formula>8</formula>
    </cfRule>
    <cfRule type="cellIs" dxfId="957" priority="957" operator="equal">
      <formula>0</formula>
    </cfRule>
    <cfRule type="cellIs" dxfId="956" priority="958" operator="between">
      <formula>4</formula>
      <formula>8</formula>
    </cfRule>
    <cfRule type="cellIs" dxfId="955" priority="959" operator="lessThan">
      <formula>3</formula>
    </cfRule>
    <cfRule type="cellIs" dxfId="954" priority="960" operator="greaterThan">
      <formula>9</formula>
    </cfRule>
  </conditionalFormatting>
  <conditionalFormatting sqref="O18:S18">
    <cfRule type="cellIs" dxfId="953" priority="937" operator="between">
      <formula>4</formula>
      <formula>7</formula>
    </cfRule>
    <cfRule type="cellIs" dxfId="952" priority="938" operator="equal">
      <formula>0</formula>
    </cfRule>
    <cfRule type="cellIs" dxfId="951" priority="939" operator="lessThan">
      <formula>3</formula>
    </cfRule>
    <cfRule type="cellIs" dxfId="950" priority="940" operator="greaterThan">
      <formula>7</formula>
    </cfRule>
    <cfRule type="cellIs" dxfId="949" priority="941" operator="greaterThan">
      <formula>8</formula>
    </cfRule>
    <cfRule type="cellIs" dxfId="948" priority="942" operator="between">
      <formula>5</formula>
      <formula>7</formula>
    </cfRule>
    <cfRule type="cellIs" dxfId="947" priority="949" operator="equal">
      <formula>0</formula>
    </cfRule>
    <cfRule type="cellIs" dxfId="946" priority="950" operator="equal">
      <formula>0</formula>
    </cfRule>
    <cfRule type="cellIs" dxfId="945" priority="951" operator="lessThan">
      <formula>4</formula>
    </cfRule>
    <cfRule type="cellIs" dxfId="944" priority="952" operator="equal">
      <formula>0</formula>
    </cfRule>
    <cfRule type="cellIs" dxfId="943" priority="953" operator="lessThan">
      <formula>3</formula>
    </cfRule>
    <cfRule type="cellIs" dxfId="942" priority="954" operator="lessThan">
      <formula>3</formula>
    </cfRule>
  </conditionalFormatting>
  <conditionalFormatting sqref="O18:S18">
    <cfRule type="cellIs" dxfId="941" priority="943" operator="equal">
      <formula>0</formula>
    </cfRule>
    <cfRule type="cellIs" dxfId="940" priority="944" operator="equal">
      <formula>0</formula>
    </cfRule>
    <cfRule type="cellIs" dxfId="939" priority="945" operator="lessThan">
      <formula>4</formula>
    </cfRule>
    <cfRule type="cellIs" dxfId="938" priority="946" operator="equal">
      <formula>0</formula>
    </cfRule>
    <cfRule type="cellIs" dxfId="937" priority="947" operator="lessThan">
      <formula>3</formula>
    </cfRule>
    <cfRule type="cellIs" dxfId="936" priority="948" operator="lessThan">
      <formula>3</formula>
    </cfRule>
  </conditionalFormatting>
  <conditionalFormatting sqref="O24:S24">
    <cfRule type="cellIs" dxfId="935" priority="931" operator="greaterThan">
      <formula>8</formula>
    </cfRule>
    <cfRule type="cellIs" dxfId="934" priority="932" operator="between">
      <formula>3</formula>
      <formula>8</formula>
    </cfRule>
    <cfRule type="cellIs" dxfId="933" priority="933" operator="equal">
      <formula>0</formula>
    </cfRule>
    <cfRule type="cellIs" dxfId="932" priority="934" operator="between">
      <formula>4</formula>
      <formula>8</formula>
    </cfRule>
    <cfRule type="cellIs" dxfId="931" priority="935" operator="lessThan">
      <formula>3</formula>
    </cfRule>
    <cfRule type="cellIs" dxfId="930" priority="936" operator="greaterThan">
      <formula>9</formula>
    </cfRule>
  </conditionalFormatting>
  <conditionalFormatting sqref="O24:S24">
    <cfRule type="cellIs" dxfId="929" priority="913" operator="between">
      <formula>4</formula>
      <formula>7</formula>
    </cfRule>
    <cfRule type="cellIs" dxfId="928" priority="914" operator="equal">
      <formula>0</formula>
    </cfRule>
    <cfRule type="cellIs" dxfId="927" priority="915" operator="lessThan">
      <formula>3</formula>
    </cfRule>
    <cfRule type="cellIs" dxfId="926" priority="916" operator="greaterThan">
      <formula>7</formula>
    </cfRule>
    <cfRule type="cellIs" dxfId="925" priority="917" operator="greaterThan">
      <formula>8</formula>
    </cfRule>
    <cfRule type="cellIs" dxfId="924" priority="918" operator="between">
      <formula>5</formula>
      <formula>7</formula>
    </cfRule>
    <cfRule type="cellIs" dxfId="923" priority="925" operator="equal">
      <formula>0</formula>
    </cfRule>
    <cfRule type="cellIs" dxfId="922" priority="926" operator="equal">
      <formula>0</formula>
    </cfRule>
    <cfRule type="cellIs" dxfId="921" priority="927" operator="lessThan">
      <formula>4</formula>
    </cfRule>
    <cfRule type="cellIs" dxfId="920" priority="928" operator="equal">
      <formula>0</formula>
    </cfRule>
    <cfRule type="cellIs" dxfId="919" priority="929" operator="lessThan">
      <formula>3</formula>
    </cfRule>
    <cfRule type="cellIs" dxfId="918" priority="930" operator="lessThan">
      <formula>3</formula>
    </cfRule>
  </conditionalFormatting>
  <conditionalFormatting sqref="O24:S24">
    <cfRule type="cellIs" dxfId="917" priority="919" operator="equal">
      <formula>0</formula>
    </cfRule>
    <cfRule type="cellIs" dxfId="916" priority="920" operator="equal">
      <formula>0</formula>
    </cfRule>
    <cfRule type="cellIs" dxfId="915" priority="921" operator="lessThan">
      <formula>4</formula>
    </cfRule>
    <cfRule type="cellIs" dxfId="914" priority="922" operator="equal">
      <formula>0</formula>
    </cfRule>
    <cfRule type="cellIs" dxfId="913" priority="923" operator="lessThan">
      <formula>3</formula>
    </cfRule>
    <cfRule type="cellIs" dxfId="912" priority="924" operator="lessThan">
      <formula>3</formula>
    </cfRule>
  </conditionalFormatting>
  <conditionalFormatting sqref="O26:S26">
    <cfRule type="cellIs" dxfId="911" priority="907" operator="greaterThan">
      <formula>8</formula>
    </cfRule>
    <cfRule type="cellIs" dxfId="910" priority="908" operator="between">
      <formula>3</formula>
      <formula>8</formula>
    </cfRule>
    <cfRule type="cellIs" dxfId="909" priority="909" operator="equal">
      <formula>0</formula>
    </cfRule>
    <cfRule type="cellIs" dxfId="908" priority="910" operator="between">
      <formula>4</formula>
      <formula>8</formula>
    </cfRule>
    <cfRule type="cellIs" dxfId="907" priority="911" operator="lessThan">
      <formula>3</formula>
    </cfRule>
    <cfRule type="cellIs" dxfId="906" priority="912" operator="greaterThan">
      <formula>9</formula>
    </cfRule>
  </conditionalFormatting>
  <conditionalFormatting sqref="O26:S26">
    <cfRule type="cellIs" dxfId="905" priority="889" operator="between">
      <formula>4</formula>
      <formula>7</formula>
    </cfRule>
    <cfRule type="cellIs" dxfId="904" priority="890" operator="equal">
      <formula>0</formula>
    </cfRule>
    <cfRule type="cellIs" dxfId="903" priority="891" operator="lessThan">
      <formula>3</formula>
    </cfRule>
    <cfRule type="cellIs" dxfId="902" priority="892" operator="greaterThan">
      <formula>7</formula>
    </cfRule>
    <cfRule type="cellIs" dxfId="901" priority="893" operator="greaterThan">
      <formula>8</formula>
    </cfRule>
    <cfRule type="cellIs" dxfId="900" priority="894" operator="between">
      <formula>5</formula>
      <formula>7</formula>
    </cfRule>
    <cfRule type="cellIs" dxfId="899" priority="901" operator="equal">
      <formula>0</formula>
    </cfRule>
    <cfRule type="cellIs" dxfId="898" priority="902" operator="equal">
      <formula>0</formula>
    </cfRule>
    <cfRule type="cellIs" dxfId="897" priority="903" operator="lessThan">
      <formula>4</formula>
    </cfRule>
    <cfRule type="cellIs" dxfId="896" priority="904" operator="equal">
      <formula>0</formula>
    </cfRule>
    <cfRule type="cellIs" dxfId="895" priority="905" operator="lessThan">
      <formula>3</formula>
    </cfRule>
    <cfRule type="cellIs" dxfId="894" priority="906" operator="lessThan">
      <formula>3</formula>
    </cfRule>
  </conditionalFormatting>
  <conditionalFormatting sqref="O26:S26">
    <cfRule type="cellIs" dxfId="893" priority="895" operator="equal">
      <formula>0</formula>
    </cfRule>
    <cfRule type="cellIs" dxfId="892" priority="896" operator="equal">
      <formula>0</formula>
    </cfRule>
    <cfRule type="cellIs" dxfId="891" priority="897" operator="lessThan">
      <formula>4</formula>
    </cfRule>
    <cfRule type="cellIs" dxfId="890" priority="898" operator="equal">
      <formula>0</formula>
    </cfRule>
    <cfRule type="cellIs" dxfId="889" priority="899" operator="lessThan">
      <formula>3</formula>
    </cfRule>
    <cfRule type="cellIs" dxfId="888" priority="900" operator="lessThan">
      <formula>3</formula>
    </cfRule>
  </conditionalFormatting>
  <conditionalFormatting sqref="O27:S27">
    <cfRule type="cellIs" dxfId="887" priority="883" operator="greaterThan">
      <formula>8</formula>
    </cfRule>
    <cfRule type="cellIs" dxfId="886" priority="884" operator="between">
      <formula>3</formula>
      <formula>8</formula>
    </cfRule>
    <cfRule type="cellIs" dxfId="885" priority="885" operator="equal">
      <formula>0</formula>
    </cfRule>
    <cfRule type="cellIs" dxfId="884" priority="886" operator="between">
      <formula>4</formula>
      <formula>8</formula>
    </cfRule>
    <cfRule type="cellIs" dxfId="883" priority="887" operator="lessThan">
      <formula>3</formula>
    </cfRule>
    <cfRule type="cellIs" dxfId="882" priority="888" operator="greaterThan">
      <formula>9</formula>
    </cfRule>
  </conditionalFormatting>
  <conditionalFormatting sqref="O27:S27">
    <cfRule type="cellIs" dxfId="881" priority="865" operator="between">
      <formula>4</formula>
      <formula>7</formula>
    </cfRule>
    <cfRule type="cellIs" dxfId="880" priority="866" operator="equal">
      <formula>0</formula>
    </cfRule>
    <cfRule type="cellIs" dxfId="879" priority="867" operator="lessThan">
      <formula>3</formula>
    </cfRule>
    <cfRule type="cellIs" dxfId="878" priority="868" operator="greaterThan">
      <formula>7</formula>
    </cfRule>
    <cfRule type="cellIs" dxfId="877" priority="869" operator="greaterThan">
      <formula>8</formula>
    </cfRule>
    <cfRule type="cellIs" dxfId="876" priority="870" operator="between">
      <formula>5</formula>
      <formula>7</formula>
    </cfRule>
    <cfRule type="cellIs" dxfId="875" priority="877" operator="equal">
      <formula>0</formula>
    </cfRule>
    <cfRule type="cellIs" dxfId="874" priority="878" operator="equal">
      <formula>0</formula>
    </cfRule>
    <cfRule type="cellIs" dxfId="873" priority="879" operator="lessThan">
      <formula>4</formula>
    </cfRule>
    <cfRule type="cellIs" dxfId="872" priority="880" operator="equal">
      <formula>0</formula>
    </cfRule>
    <cfRule type="cellIs" dxfId="871" priority="881" operator="lessThan">
      <formula>3</formula>
    </cfRule>
    <cfRule type="cellIs" dxfId="870" priority="882" operator="lessThan">
      <formula>3</formula>
    </cfRule>
  </conditionalFormatting>
  <conditionalFormatting sqref="O27:S27">
    <cfRule type="cellIs" dxfId="869" priority="871" operator="equal">
      <formula>0</formula>
    </cfRule>
    <cfRule type="cellIs" dxfId="868" priority="872" operator="equal">
      <formula>0</formula>
    </cfRule>
    <cfRule type="cellIs" dxfId="867" priority="873" operator="lessThan">
      <formula>4</formula>
    </cfRule>
    <cfRule type="cellIs" dxfId="866" priority="874" operator="equal">
      <formula>0</formula>
    </cfRule>
    <cfRule type="cellIs" dxfId="865" priority="875" operator="lessThan">
      <formula>3</formula>
    </cfRule>
    <cfRule type="cellIs" dxfId="864" priority="876" operator="lessThan">
      <formula>3</formula>
    </cfRule>
  </conditionalFormatting>
  <conditionalFormatting sqref="O28:S28">
    <cfRule type="cellIs" dxfId="863" priority="859" operator="greaterThan">
      <formula>8</formula>
    </cfRule>
    <cfRule type="cellIs" dxfId="862" priority="860" operator="between">
      <formula>3</formula>
      <formula>8</formula>
    </cfRule>
    <cfRule type="cellIs" dxfId="861" priority="861" operator="equal">
      <formula>0</formula>
    </cfRule>
    <cfRule type="cellIs" dxfId="860" priority="862" operator="between">
      <formula>4</formula>
      <formula>8</formula>
    </cfRule>
    <cfRule type="cellIs" dxfId="859" priority="863" operator="lessThan">
      <formula>3</formula>
    </cfRule>
    <cfRule type="cellIs" dxfId="858" priority="864" operator="greaterThan">
      <formula>9</formula>
    </cfRule>
  </conditionalFormatting>
  <conditionalFormatting sqref="O28:S28">
    <cfRule type="cellIs" dxfId="857" priority="841" operator="between">
      <formula>4</formula>
      <formula>7</formula>
    </cfRule>
    <cfRule type="cellIs" dxfId="856" priority="842" operator="equal">
      <formula>0</formula>
    </cfRule>
    <cfRule type="cellIs" dxfId="855" priority="843" operator="lessThan">
      <formula>3</formula>
    </cfRule>
    <cfRule type="cellIs" dxfId="854" priority="844" operator="greaterThan">
      <formula>7</formula>
    </cfRule>
    <cfRule type="cellIs" dxfId="853" priority="845" operator="greaterThan">
      <formula>8</formula>
    </cfRule>
    <cfRule type="cellIs" dxfId="852" priority="846" operator="between">
      <formula>5</formula>
      <formula>7</formula>
    </cfRule>
    <cfRule type="cellIs" dxfId="851" priority="853" operator="equal">
      <formula>0</formula>
    </cfRule>
    <cfRule type="cellIs" dxfId="850" priority="854" operator="equal">
      <formula>0</formula>
    </cfRule>
    <cfRule type="cellIs" dxfId="849" priority="855" operator="lessThan">
      <formula>4</formula>
    </cfRule>
    <cfRule type="cellIs" dxfId="848" priority="856" operator="equal">
      <formula>0</formula>
    </cfRule>
    <cfRule type="cellIs" dxfId="847" priority="857" operator="lessThan">
      <formula>3</formula>
    </cfRule>
    <cfRule type="cellIs" dxfId="846" priority="858" operator="lessThan">
      <formula>3</formula>
    </cfRule>
  </conditionalFormatting>
  <conditionalFormatting sqref="O28:S28">
    <cfRule type="cellIs" dxfId="845" priority="847" operator="equal">
      <formula>0</formula>
    </cfRule>
    <cfRule type="cellIs" dxfId="844" priority="848" operator="equal">
      <formula>0</formula>
    </cfRule>
    <cfRule type="cellIs" dxfId="843" priority="849" operator="lessThan">
      <formula>4</formula>
    </cfRule>
    <cfRule type="cellIs" dxfId="842" priority="850" operator="equal">
      <formula>0</formula>
    </cfRule>
    <cfRule type="cellIs" dxfId="841" priority="851" operator="lessThan">
      <formula>3</formula>
    </cfRule>
    <cfRule type="cellIs" dxfId="840" priority="852" operator="lessThan">
      <formula>3</formula>
    </cfRule>
  </conditionalFormatting>
  <conditionalFormatting sqref="O23:S23">
    <cfRule type="cellIs" dxfId="839" priority="835" operator="greaterThan">
      <formula>8</formula>
    </cfRule>
    <cfRule type="cellIs" dxfId="838" priority="836" operator="between">
      <formula>3</formula>
      <formula>8</formula>
    </cfRule>
    <cfRule type="cellIs" dxfId="837" priority="837" operator="equal">
      <formula>0</formula>
    </cfRule>
    <cfRule type="cellIs" dxfId="836" priority="838" operator="between">
      <formula>4</formula>
      <formula>8</formula>
    </cfRule>
    <cfRule type="cellIs" dxfId="835" priority="839" operator="lessThan">
      <formula>3</formula>
    </cfRule>
    <cfRule type="cellIs" dxfId="834" priority="840" operator="greaterThan">
      <formula>9</formula>
    </cfRule>
  </conditionalFormatting>
  <conditionalFormatting sqref="O23:S23">
    <cfRule type="cellIs" dxfId="833" priority="817" operator="between">
      <formula>4</formula>
      <formula>7</formula>
    </cfRule>
    <cfRule type="cellIs" dxfId="832" priority="818" operator="equal">
      <formula>0</formula>
    </cfRule>
    <cfRule type="cellIs" dxfId="831" priority="819" operator="lessThan">
      <formula>3</formula>
    </cfRule>
    <cfRule type="cellIs" dxfId="830" priority="820" operator="greaterThan">
      <formula>7</formula>
    </cfRule>
    <cfRule type="cellIs" dxfId="829" priority="821" operator="greaterThan">
      <formula>8</formula>
    </cfRule>
    <cfRule type="cellIs" dxfId="828" priority="822" operator="between">
      <formula>5</formula>
      <formula>7</formula>
    </cfRule>
    <cfRule type="cellIs" dxfId="827" priority="829" operator="equal">
      <formula>0</formula>
    </cfRule>
    <cfRule type="cellIs" dxfId="826" priority="830" operator="equal">
      <formula>0</formula>
    </cfRule>
    <cfRule type="cellIs" dxfId="825" priority="831" operator="lessThan">
      <formula>4</formula>
    </cfRule>
    <cfRule type="cellIs" dxfId="824" priority="832" operator="equal">
      <formula>0</formula>
    </cfRule>
    <cfRule type="cellIs" dxfId="823" priority="833" operator="lessThan">
      <formula>3</formula>
    </cfRule>
    <cfRule type="cellIs" dxfId="822" priority="834" operator="lessThan">
      <formula>3</formula>
    </cfRule>
  </conditionalFormatting>
  <conditionalFormatting sqref="O23:S23">
    <cfRule type="cellIs" dxfId="821" priority="823" operator="equal">
      <formula>0</formula>
    </cfRule>
    <cfRule type="cellIs" dxfId="820" priority="824" operator="equal">
      <formula>0</formula>
    </cfRule>
    <cfRule type="cellIs" dxfId="819" priority="825" operator="lessThan">
      <formula>4</formula>
    </cfRule>
    <cfRule type="cellIs" dxfId="818" priority="826" operator="equal">
      <formula>0</formula>
    </cfRule>
    <cfRule type="cellIs" dxfId="817" priority="827" operator="lessThan">
      <formula>3</formula>
    </cfRule>
    <cfRule type="cellIs" dxfId="816" priority="828" operator="lessThan">
      <formula>3</formula>
    </cfRule>
  </conditionalFormatting>
  <conditionalFormatting sqref="O22:S22">
    <cfRule type="cellIs" dxfId="815" priority="811" operator="greaterThan">
      <formula>8</formula>
    </cfRule>
    <cfRule type="cellIs" dxfId="814" priority="812" operator="between">
      <formula>3</formula>
      <formula>8</formula>
    </cfRule>
    <cfRule type="cellIs" dxfId="813" priority="813" operator="equal">
      <formula>0</formula>
    </cfRule>
    <cfRule type="cellIs" dxfId="812" priority="814" operator="between">
      <formula>4</formula>
      <formula>8</formula>
    </cfRule>
    <cfRule type="cellIs" dxfId="811" priority="815" operator="lessThan">
      <formula>3</formula>
    </cfRule>
    <cfRule type="cellIs" dxfId="810" priority="816" operator="greaterThan">
      <formula>9</formula>
    </cfRule>
  </conditionalFormatting>
  <conditionalFormatting sqref="O22:S22">
    <cfRule type="cellIs" dxfId="809" priority="793" operator="between">
      <formula>4</formula>
      <formula>7</formula>
    </cfRule>
    <cfRule type="cellIs" dxfId="808" priority="794" operator="equal">
      <formula>0</formula>
    </cfRule>
    <cfRule type="cellIs" dxfId="807" priority="795" operator="lessThan">
      <formula>3</formula>
    </cfRule>
    <cfRule type="cellIs" dxfId="806" priority="796" operator="greaterThan">
      <formula>7</formula>
    </cfRule>
    <cfRule type="cellIs" dxfId="805" priority="797" operator="greaterThan">
      <formula>8</formula>
    </cfRule>
    <cfRule type="cellIs" dxfId="804" priority="798" operator="between">
      <formula>5</formula>
      <formula>7</formula>
    </cfRule>
    <cfRule type="cellIs" dxfId="803" priority="805" operator="equal">
      <formula>0</formula>
    </cfRule>
    <cfRule type="cellIs" dxfId="802" priority="806" operator="equal">
      <formula>0</formula>
    </cfRule>
    <cfRule type="cellIs" dxfId="801" priority="807" operator="lessThan">
      <formula>4</formula>
    </cfRule>
    <cfRule type="cellIs" dxfId="800" priority="808" operator="equal">
      <formula>0</formula>
    </cfRule>
    <cfRule type="cellIs" dxfId="799" priority="809" operator="lessThan">
      <formula>3</formula>
    </cfRule>
    <cfRule type="cellIs" dxfId="798" priority="810" operator="lessThan">
      <formula>3</formula>
    </cfRule>
  </conditionalFormatting>
  <conditionalFormatting sqref="O22:S22">
    <cfRule type="cellIs" dxfId="797" priority="799" operator="equal">
      <formula>0</formula>
    </cfRule>
    <cfRule type="cellIs" dxfId="796" priority="800" operator="equal">
      <formula>0</formula>
    </cfRule>
    <cfRule type="cellIs" dxfId="795" priority="801" operator="lessThan">
      <formula>4</formula>
    </cfRule>
    <cfRule type="cellIs" dxfId="794" priority="802" operator="equal">
      <formula>0</formula>
    </cfRule>
    <cfRule type="cellIs" dxfId="793" priority="803" operator="lessThan">
      <formula>3</formula>
    </cfRule>
    <cfRule type="cellIs" dxfId="792" priority="804" operator="lessThan">
      <formula>3</formula>
    </cfRule>
  </conditionalFormatting>
  <conditionalFormatting sqref="O21:S21">
    <cfRule type="cellIs" dxfId="791" priority="787" operator="greaterThan">
      <formula>8</formula>
    </cfRule>
    <cfRule type="cellIs" dxfId="790" priority="788" operator="between">
      <formula>3</formula>
      <formula>8</formula>
    </cfRule>
    <cfRule type="cellIs" dxfId="789" priority="789" operator="equal">
      <formula>0</formula>
    </cfRule>
    <cfRule type="cellIs" dxfId="788" priority="790" operator="between">
      <formula>4</formula>
      <formula>8</formula>
    </cfRule>
    <cfRule type="cellIs" dxfId="787" priority="791" operator="lessThan">
      <formula>3</formula>
    </cfRule>
    <cfRule type="cellIs" dxfId="786" priority="792" operator="greaterThan">
      <formula>9</formula>
    </cfRule>
  </conditionalFormatting>
  <conditionalFormatting sqref="O21:S21">
    <cfRule type="cellIs" dxfId="785" priority="769" operator="between">
      <formula>4</formula>
      <formula>7</formula>
    </cfRule>
    <cfRule type="cellIs" dxfId="784" priority="770" operator="equal">
      <formula>0</formula>
    </cfRule>
    <cfRule type="cellIs" dxfId="783" priority="771" operator="lessThan">
      <formula>3</formula>
    </cfRule>
    <cfRule type="cellIs" dxfId="782" priority="772" operator="greaterThan">
      <formula>7</formula>
    </cfRule>
    <cfRule type="cellIs" dxfId="781" priority="773" operator="greaterThan">
      <formula>8</formula>
    </cfRule>
    <cfRule type="cellIs" dxfId="780" priority="774" operator="between">
      <formula>5</formula>
      <formula>7</formula>
    </cfRule>
    <cfRule type="cellIs" dxfId="779" priority="781" operator="equal">
      <formula>0</formula>
    </cfRule>
    <cfRule type="cellIs" dxfId="778" priority="782" operator="equal">
      <formula>0</formula>
    </cfRule>
    <cfRule type="cellIs" dxfId="777" priority="783" operator="lessThan">
      <formula>4</formula>
    </cfRule>
    <cfRule type="cellIs" dxfId="776" priority="784" operator="equal">
      <formula>0</formula>
    </cfRule>
    <cfRule type="cellIs" dxfId="775" priority="785" operator="lessThan">
      <formula>3</formula>
    </cfRule>
    <cfRule type="cellIs" dxfId="774" priority="786" operator="lessThan">
      <formula>3</formula>
    </cfRule>
  </conditionalFormatting>
  <conditionalFormatting sqref="O21:S21">
    <cfRule type="cellIs" dxfId="773" priority="775" operator="equal">
      <formula>0</formula>
    </cfRule>
    <cfRule type="cellIs" dxfId="772" priority="776" operator="equal">
      <formula>0</formula>
    </cfRule>
    <cfRule type="cellIs" dxfId="771" priority="777" operator="lessThan">
      <formula>4</formula>
    </cfRule>
    <cfRule type="cellIs" dxfId="770" priority="778" operator="equal">
      <formula>0</formula>
    </cfRule>
    <cfRule type="cellIs" dxfId="769" priority="779" operator="lessThan">
      <formula>3</formula>
    </cfRule>
    <cfRule type="cellIs" dxfId="768" priority="780" operator="lessThan">
      <formula>3</formula>
    </cfRule>
  </conditionalFormatting>
  <conditionalFormatting sqref="O20:S20">
    <cfRule type="cellIs" dxfId="767" priority="763" operator="greaterThan">
      <formula>8</formula>
    </cfRule>
    <cfRule type="cellIs" dxfId="766" priority="764" operator="between">
      <formula>3</formula>
      <formula>8</formula>
    </cfRule>
    <cfRule type="cellIs" dxfId="765" priority="765" operator="equal">
      <formula>0</formula>
    </cfRule>
    <cfRule type="cellIs" dxfId="764" priority="766" operator="between">
      <formula>4</formula>
      <formula>8</formula>
    </cfRule>
    <cfRule type="cellIs" dxfId="763" priority="767" operator="lessThan">
      <formula>3</formula>
    </cfRule>
    <cfRule type="cellIs" dxfId="762" priority="768" operator="greaterThan">
      <formula>9</formula>
    </cfRule>
  </conditionalFormatting>
  <conditionalFormatting sqref="O20:S20">
    <cfRule type="cellIs" dxfId="761" priority="745" operator="between">
      <formula>4</formula>
      <formula>7</formula>
    </cfRule>
    <cfRule type="cellIs" dxfId="760" priority="746" operator="equal">
      <formula>0</formula>
    </cfRule>
    <cfRule type="cellIs" dxfId="759" priority="747" operator="lessThan">
      <formula>3</formula>
    </cfRule>
    <cfRule type="cellIs" dxfId="758" priority="748" operator="greaterThan">
      <formula>7</formula>
    </cfRule>
    <cfRule type="cellIs" dxfId="757" priority="749" operator="greaterThan">
      <formula>8</formula>
    </cfRule>
    <cfRule type="cellIs" dxfId="756" priority="750" operator="between">
      <formula>5</formula>
      <formula>7</formula>
    </cfRule>
    <cfRule type="cellIs" dxfId="755" priority="757" operator="equal">
      <formula>0</formula>
    </cfRule>
    <cfRule type="cellIs" dxfId="754" priority="758" operator="equal">
      <formula>0</formula>
    </cfRule>
    <cfRule type="cellIs" dxfId="753" priority="759" operator="lessThan">
      <formula>4</formula>
    </cfRule>
    <cfRule type="cellIs" dxfId="752" priority="760" operator="equal">
      <formula>0</formula>
    </cfRule>
    <cfRule type="cellIs" dxfId="751" priority="761" operator="lessThan">
      <formula>3</formula>
    </cfRule>
    <cfRule type="cellIs" dxfId="750" priority="762" operator="lessThan">
      <formula>3</formula>
    </cfRule>
  </conditionalFormatting>
  <conditionalFormatting sqref="O20:S20">
    <cfRule type="cellIs" dxfId="749" priority="751" operator="equal">
      <formula>0</formula>
    </cfRule>
    <cfRule type="cellIs" dxfId="748" priority="752" operator="equal">
      <formula>0</formula>
    </cfRule>
    <cfRule type="cellIs" dxfId="747" priority="753" operator="lessThan">
      <formula>4</formula>
    </cfRule>
    <cfRule type="cellIs" dxfId="746" priority="754" operator="equal">
      <formula>0</formula>
    </cfRule>
    <cfRule type="cellIs" dxfId="745" priority="755" operator="lessThan">
      <formula>3</formula>
    </cfRule>
    <cfRule type="cellIs" dxfId="744" priority="756" operator="lessThan">
      <formula>3</formula>
    </cfRule>
  </conditionalFormatting>
  <conditionalFormatting sqref="O19:S19">
    <cfRule type="cellIs" dxfId="743" priority="739" operator="greaterThan">
      <formula>8</formula>
    </cfRule>
    <cfRule type="cellIs" dxfId="742" priority="740" operator="between">
      <formula>3</formula>
      <formula>8</formula>
    </cfRule>
    <cfRule type="cellIs" dxfId="741" priority="741" operator="equal">
      <formula>0</formula>
    </cfRule>
    <cfRule type="cellIs" dxfId="740" priority="742" operator="between">
      <formula>4</formula>
      <formula>8</formula>
    </cfRule>
    <cfRule type="cellIs" dxfId="739" priority="743" operator="lessThan">
      <formula>3</formula>
    </cfRule>
    <cfRule type="cellIs" dxfId="738" priority="744" operator="greaterThan">
      <formula>9</formula>
    </cfRule>
  </conditionalFormatting>
  <conditionalFormatting sqref="O19:S19">
    <cfRule type="cellIs" dxfId="737" priority="721" operator="between">
      <formula>4</formula>
      <formula>7</formula>
    </cfRule>
    <cfRule type="cellIs" dxfId="736" priority="722" operator="equal">
      <formula>0</formula>
    </cfRule>
    <cfRule type="cellIs" dxfId="735" priority="723" operator="lessThan">
      <formula>3</formula>
    </cfRule>
    <cfRule type="cellIs" dxfId="734" priority="724" operator="greaterThan">
      <formula>7</formula>
    </cfRule>
    <cfRule type="cellIs" dxfId="733" priority="725" operator="greaterThan">
      <formula>8</formula>
    </cfRule>
    <cfRule type="cellIs" dxfId="732" priority="726" operator="between">
      <formula>5</formula>
      <formula>7</formula>
    </cfRule>
    <cfRule type="cellIs" dxfId="731" priority="733" operator="equal">
      <formula>0</formula>
    </cfRule>
    <cfRule type="cellIs" dxfId="730" priority="734" operator="equal">
      <formula>0</formula>
    </cfRule>
    <cfRule type="cellIs" dxfId="729" priority="735" operator="lessThan">
      <formula>4</formula>
    </cfRule>
    <cfRule type="cellIs" dxfId="728" priority="736" operator="equal">
      <formula>0</formula>
    </cfRule>
    <cfRule type="cellIs" dxfId="727" priority="737" operator="lessThan">
      <formula>3</formula>
    </cfRule>
    <cfRule type="cellIs" dxfId="726" priority="738" operator="lessThan">
      <formula>3</formula>
    </cfRule>
  </conditionalFormatting>
  <conditionalFormatting sqref="O19:S19">
    <cfRule type="cellIs" dxfId="725" priority="727" operator="equal">
      <formula>0</formula>
    </cfRule>
    <cfRule type="cellIs" dxfId="724" priority="728" operator="equal">
      <formula>0</formula>
    </cfRule>
    <cfRule type="cellIs" dxfId="723" priority="729" operator="lessThan">
      <formula>4</formula>
    </cfRule>
    <cfRule type="cellIs" dxfId="722" priority="730" operator="equal">
      <formula>0</formula>
    </cfRule>
    <cfRule type="cellIs" dxfId="721" priority="731" operator="lessThan">
      <formula>3</formula>
    </cfRule>
    <cfRule type="cellIs" dxfId="720" priority="732" operator="lessThan">
      <formula>3</formula>
    </cfRule>
  </conditionalFormatting>
  <conditionalFormatting sqref="O16:S16">
    <cfRule type="cellIs" dxfId="719" priority="715" operator="greaterThan">
      <formula>8</formula>
    </cfRule>
    <cfRule type="cellIs" dxfId="718" priority="716" operator="between">
      <formula>3</formula>
      <formula>8</formula>
    </cfRule>
    <cfRule type="cellIs" dxfId="717" priority="717" operator="equal">
      <formula>0</formula>
    </cfRule>
    <cfRule type="cellIs" dxfId="716" priority="718" operator="between">
      <formula>4</formula>
      <formula>8</formula>
    </cfRule>
    <cfRule type="cellIs" dxfId="715" priority="719" operator="lessThan">
      <formula>3</formula>
    </cfRule>
    <cfRule type="cellIs" dxfId="714" priority="720" operator="greaterThan">
      <formula>9</formula>
    </cfRule>
  </conditionalFormatting>
  <conditionalFormatting sqref="O16:S16">
    <cfRule type="cellIs" dxfId="713" priority="697" operator="between">
      <formula>4</formula>
      <formula>7</formula>
    </cfRule>
    <cfRule type="cellIs" dxfId="712" priority="698" operator="equal">
      <formula>0</formula>
    </cfRule>
    <cfRule type="cellIs" dxfId="711" priority="699" operator="lessThan">
      <formula>3</formula>
    </cfRule>
    <cfRule type="cellIs" dxfId="710" priority="700" operator="greaterThan">
      <formula>7</formula>
    </cfRule>
    <cfRule type="cellIs" dxfId="709" priority="701" operator="greaterThan">
      <formula>8</formula>
    </cfRule>
    <cfRule type="cellIs" dxfId="708" priority="702" operator="between">
      <formula>5</formula>
      <formula>7</formula>
    </cfRule>
    <cfRule type="cellIs" dxfId="707" priority="709" operator="equal">
      <formula>0</formula>
    </cfRule>
    <cfRule type="cellIs" dxfId="706" priority="710" operator="equal">
      <formula>0</formula>
    </cfRule>
    <cfRule type="cellIs" dxfId="705" priority="711" operator="lessThan">
      <formula>4</formula>
    </cfRule>
    <cfRule type="cellIs" dxfId="704" priority="712" operator="equal">
      <formula>0</formula>
    </cfRule>
    <cfRule type="cellIs" dxfId="703" priority="713" operator="lessThan">
      <formula>3</formula>
    </cfRule>
    <cfRule type="cellIs" dxfId="702" priority="714" operator="lessThan">
      <formula>3</formula>
    </cfRule>
  </conditionalFormatting>
  <conditionalFormatting sqref="O16:S16">
    <cfRule type="cellIs" dxfId="701" priority="703" operator="equal">
      <formula>0</formula>
    </cfRule>
    <cfRule type="cellIs" dxfId="700" priority="704" operator="equal">
      <formula>0</formula>
    </cfRule>
    <cfRule type="cellIs" dxfId="699" priority="705" operator="lessThan">
      <formula>4</formula>
    </cfRule>
    <cfRule type="cellIs" dxfId="698" priority="706" operator="equal">
      <formula>0</formula>
    </cfRule>
    <cfRule type="cellIs" dxfId="697" priority="707" operator="lessThan">
      <formula>3</formula>
    </cfRule>
    <cfRule type="cellIs" dxfId="696" priority="708" operator="lessThan">
      <formula>3</formula>
    </cfRule>
  </conditionalFormatting>
  <conditionalFormatting sqref="O15:S15">
    <cfRule type="cellIs" dxfId="695" priority="691" operator="greaterThan">
      <formula>8</formula>
    </cfRule>
    <cfRule type="cellIs" dxfId="694" priority="692" operator="between">
      <formula>3</formula>
      <formula>8</formula>
    </cfRule>
    <cfRule type="cellIs" dxfId="693" priority="693" operator="equal">
      <formula>0</formula>
    </cfRule>
    <cfRule type="cellIs" dxfId="692" priority="694" operator="between">
      <formula>4</formula>
      <formula>8</formula>
    </cfRule>
    <cfRule type="cellIs" dxfId="691" priority="695" operator="lessThan">
      <formula>3</formula>
    </cfRule>
    <cfRule type="cellIs" dxfId="690" priority="696" operator="greaterThan">
      <formula>9</formula>
    </cfRule>
  </conditionalFormatting>
  <conditionalFormatting sqref="O15:S15">
    <cfRule type="cellIs" dxfId="689" priority="673" operator="between">
      <formula>4</formula>
      <formula>7</formula>
    </cfRule>
    <cfRule type="cellIs" dxfId="688" priority="674" operator="equal">
      <formula>0</formula>
    </cfRule>
    <cfRule type="cellIs" dxfId="687" priority="675" operator="lessThan">
      <formula>3</formula>
    </cfRule>
    <cfRule type="cellIs" dxfId="686" priority="676" operator="greaterThan">
      <formula>7</formula>
    </cfRule>
    <cfRule type="cellIs" dxfId="685" priority="677" operator="greaterThan">
      <formula>8</formula>
    </cfRule>
    <cfRule type="cellIs" dxfId="684" priority="678" operator="between">
      <formula>5</formula>
      <formula>7</formula>
    </cfRule>
    <cfRule type="cellIs" dxfId="683" priority="685" operator="equal">
      <formula>0</formula>
    </cfRule>
    <cfRule type="cellIs" dxfId="682" priority="686" operator="equal">
      <formula>0</formula>
    </cfRule>
    <cfRule type="cellIs" dxfId="681" priority="687" operator="lessThan">
      <formula>4</formula>
    </cfRule>
    <cfRule type="cellIs" dxfId="680" priority="688" operator="equal">
      <formula>0</formula>
    </cfRule>
    <cfRule type="cellIs" dxfId="679" priority="689" operator="lessThan">
      <formula>3</formula>
    </cfRule>
    <cfRule type="cellIs" dxfId="678" priority="690" operator="lessThan">
      <formula>3</formula>
    </cfRule>
  </conditionalFormatting>
  <conditionalFormatting sqref="O15:S15">
    <cfRule type="cellIs" dxfId="677" priority="679" operator="equal">
      <formula>0</formula>
    </cfRule>
    <cfRule type="cellIs" dxfId="676" priority="680" operator="equal">
      <formula>0</formula>
    </cfRule>
    <cfRule type="cellIs" dxfId="675" priority="681" operator="lessThan">
      <formula>4</formula>
    </cfRule>
    <cfRule type="cellIs" dxfId="674" priority="682" operator="equal">
      <formula>0</formula>
    </cfRule>
    <cfRule type="cellIs" dxfId="673" priority="683" operator="lessThan">
      <formula>3</formula>
    </cfRule>
    <cfRule type="cellIs" dxfId="672" priority="684" operator="lessThan">
      <formula>3</formula>
    </cfRule>
  </conditionalFormatting>
  <conditionalFormatting sqref="O14:S14">
    <cfRule type="cellIs" dxfId="671" priority="667" operator="greaterThan">
      <formula>8</formula>
    </cfRule>
    <cfRule type="cellIs" dxfId="670" priority="668" operator="between">
      <formula>3</formula>
      <formula>8</formula>
    </cfRule>
    <cfRule type="cellIs" dxfId="669" priority="669" operator="equal">
      <formula>0</formula>
    </cfRule>
    <cfRule type="cellIs" dxfId="668" priority="670" operator="between">
      <formula>4</formula>
      <formula>8</formula>
    </cfRule>
    <cfRule type="cellIs" dxfId="667" priority="671" operator="lessThan">
      <formula>3</formula>
    </cfRule>
    <cfRule type="cellIs" dxfId="666" priority="672" operator="greaterThan">
      <formula>9</formula>
    </cfRule>
  </conditionalFormatting>
  <conditionalFormatting sqref="O14:S14">
    <cfRule type="cellIs" dxfId="665" priority="649" operator="between">
      <formula>4</formula>
      <formula>7</formula>
    </cfRule>
    <cfRule type="cellIs" dxfId="664" priority="650" operator="equal">
      <formula>0</formula>
    </cfRule>
    <cfRule type="cellIs" dxfId="663" priority="651" operator="lessThan">
      <formula>3</formula>
    </cfRule>
    <cfRule type="cellIs" dxfId="662" priority="652" operator="greaterThan">
      <formula>7</formula>
    </cfRule>
    <cfRule type="cellIs" dxfId="661" priority="653" operator="greaterThan">
      <formula>8</formula>
    </cfRule>
    <cfRule type="cellIs" dxfId="660" priority="654" operator="between">
      <formula>5</formula>
      <formula>7</formula>
    </cfRule>
    <cfRule type="cellIs" dxfId="659" priority="661" operator="equal">
      <formula>0</formula>
    </cfRule>
    <cfRule type="cellIs" dxfId="658" priority="662" operator="equal">
      <formula>0</formula>
    </cfRule>
    <cfRule type="cellIs" dxfId="657" priority="663" operator="lessThan">
      <formula>4</formula>
    </cfRule>
    <cfRule type="cellIs" dxfId="656" priority="664" operator="equal">
      <formula>0</formula>
    </cfRule>
    <cfRule type="cellIs" dxfId="655" priority="665" operator="lessThan">
      <formula>3</formula>
    </cfRule>
    <cfRule type="cellIs" dxfId="654" priority="666" operator="lessThan">
      <formula>3</formula>
    </cfRule>
  </conditionalFormatting>
  <conditionalFormatting sqref="O14:S14">
    <cfRule type="cellIs" dxfId="653" priority="655" operator="equal">
      <formula>0</formula>
    </cfRule>
    <cfRule type="cellIs" dxfId="652" priority="656" operator="equal">
      <formula>0</formula>
    </cfRule>
    <cfRule type="cellIs" dxfId="651" priority="657" operator="lessThan">
      <formula>4</formula>
    </cfRule>
    <cfRule type="cellIs" dxfId="650" priority="658" operator="equal">
      <formula>0</formula>
    </cfRule>
    <cfRule type="cellIs" dxfId="649" priority="659" operator="lessThan">
      <formula>3</formula>
    </cfRule>
    <cfRule type="cellIs" dxfId="648" priority="660" operator="lessThan">
      <formula>3</formula>
    </cfRule>
  </conditionalFormatting>
  <conditionalFormatting sqref="O13:S13">
    <cfRule type="cellIs" dxfId="647" priority="643" operator="greaterThan">
      <formula>8</formula>
    </cfRule>
    <cfRule type="cellIs" dxfId="646" priority="644" operator="between">
      <formula>3</formula>
      <formula>8</formula>
    </cfRule>
    <cfRule type="cellIs" dxfId="645" priority="645" operator="equal">
      <formula>0</formula>
    </cfRule>
    <cfRule type="cellIs" dxfId="644" priority="646" operator="between">
      <formula>4</formula>
      <formula>8</formula>
    </cfRule>
    <cfRule type="cellIs" dxfId="643" priority="647" operator="lessThan">
      <formula>3</formula>
    </cfRule>
    <cfRule type="cellIs" dxfId="642" priority="648" operator="greaterThan">
      <formula>9</formula>
    </cfRule>
  </conditionalFormatting>
  <conditionalFormatting sqref="O13:S13">
    <cfRule type="cellIs" dxfId="641" priority="625" operator="between">
      <formula>4</formula>
      <formula>7</formula>
    </cfRule>
    <cfRule type="cellIs" dxfId="640" priority="626" operator="equal">
      <formula>0</formula>
    </cfRule>
    <cfRule type="cellIs" dxfId="639" priority="627" operator="lessThan">
      <formula>3</formula>
    </cfRule>
    <cfRule type="cellIs" dxfId="638" priority="628" operator="greaterThan">
      <formula>7</formula>
    </cfRule>
    <cfRule type="cellIs" dxfId="637" priority="629" operator="greaterThan">
      <formula>8</formula>
    </cfRule>
    <cfRule type="cellIs" dxfId="636" priority="630" operator="between">
      <formula>5</formula>
      <formula>7</formula>
    </cfRule>
    <cfRule type="cellIs" dxfId="635" priority="637" operator="equal">
      <formula>0</formula>
    </cfRule>
    <cfRule type="cellIs" dxfId="634" priority="638" operator="equal">
      <formula>0</formula>
    </cfRule>
    <cfRule type="cellIs" dxfId="633" priority="639" operator="lessThan">
      <formula>4</formula>
    </cfRule>
    <cfRule type="cellIs" dxfId="632" priority="640" operator="equal">
      <formula>0</formula>
    </cfRule>
    <cfRule type="cellIs" dxfId="631" priority="641" operator="lessThan">
      <formula>3</formula>
    </cfRule>
    <cfRule type="cellIs" dxfId="630" priority="642" operator="lessThan">
      <formula>3</formula>
    </cfRule>
  </conditionalFormatting>
  <conditionalFormatting sqref="O13:S13">
    <cfRule type="cellIs" dxfId="629" priority="631" operator="equal">
      <formula>0</formula>
    </cfRule>
    <cfRule type="cellIs" dxfId="628" priority="632" operator="equal">
      <formula>0</formula>
    </cfRule>
    <cfRule type="cellIs" dxfId="627" priority="633" operator="lessThan">
      <formula>4</formula>
    </cfRule>
    <cfRule type="cellIs" dxfId="626" priority="634" operator="equal">
      <formula>0</formula>
    </cfRule>
    <cfRule type="cellIs" dxfId="625" priority="635" operator="lessThan">
      <formula>3</formula>
    </cfRule>
    <cfRule type="cellIs" dxfId="624" priority="636" operator="lessThan">
      <formula>3</formula>
    </cfRule>
  </conditionalFormatting>
  <conditionalFormatting sqref="O12:S12">
    <cfRule type="cellIs" dxfId="623" priority="619" operator="greaterThan">
      <formula>8</formula>
    </cfRule>
    <cfRule type="cellIs" dxfId="622" priority="620" operator="between">
      <formula>3</formula>
      <formula>8</formula>
    </cfRule>
    <cfRule type="cellIs" dxfId="621" priority="621" operator="equal">
      <formula>0</formula>
    </cfRule>
    <cfRule type="cellIs" dxfId="620" priority="622" operator="between">
      <formula>4</formula>
      <formula>8</formula>
    </cfRule>
    <cfRule type="cellIs" dxfId="619" priority="623" operator="lessThan">
      <formula>3</formula>
    </cfRule>
    <cfRule type="cellIs" dxfId="618" priority="624" operator="greaterThan">
      <formula>9</formula>
    </cfRule>
  </conditionalFormatting>
  <conditionalFormatting sqref="O12:S12">
    <cfRule type="cellIs" dxfId="617" priority="601" operator="between">
      <formula>4</formula>
      <formula>7</formula>
    </cfRule>
    <cfRule type="cellIs" dxfId="616" priority="602" operator="equal">
      <formula>0</formula>
    </cfRule>
    <cfRule type="cellIs" dxfId="615" priority="603" operator="lessThan">
      <formula>3</formula>
    </cfRule>
    <cfRule type="cellIs" dxfId="614" priority="604" operator="greaterThan">
      <formula>7</formula>
    </cfRule>
    <cfRule type="cellIs" dxfId="613" priority="605" operator="greaterThan">
      <formula>8</formula>
    </cfRule>
    <cfRule type="cellIs" dxfId="612" priority="606" operator="between">
      <formula>5</formula>
      <formula>7</formula>
    </cfRule>
    <cfRule type="cellIs" dxfId="611" priority="613" operator="equal">
      <formula>0</formula>
    </cfRule>
    <cfRule type="cellIs" dxfId="610" priority="614" operator="equal">
      <formula>0</formula>
    </cfRule>
    <cfRule type="cellIs" dxfId="609" priority="615" operator="lessThan">
      <formula>4</formula>
    </cfRule>
    <cfRule type="cellIs" dxfId="608" priority="616" operator="equal">
      <formula>0</formula>
    </cfRule>
    <cfRule type="cellIs" dxfId="607" priority="617" operator="lessThan">
      <formula>3</formula>
    </cfRule>
    <cfRule type="cellIs" dxfId="606" priority="618" operator="lessThan">
      <formula>3</formula>
    </cfRule>
  </conditionalFormatting>
  <conditionalFormatting sqref="O12:S12">
    <cfRule type="cellIs" dxfId="605" priority="607" operator="equal">
      <formula>0</formula>
    </cfRule>
    <cfRule type="cellIs" dxfId="604" priority="608" operator="equal">
      <formula>0</formula>
    </cfRule>
    <cfRule type="cellIs" dxfId="603" priority="609" operator="lessThan">
      <formula>4</formula>
    </cfRule>
    <cfRule type="cellIs" dxfId="602" priority="610" operator="equal">
      <formula>0</formula>
    </cfRule>
    <cfRule type="cellIs" dxfId="601" priority="611" operator="lessThan">
      <formula>3</formula>
    </cfRule>
    <cfRule type="cellIs" dxfId="600" priority="612" operator="lessThan">
      <formula>3</formula>
    </cfRule>
  </conditionalFormatting>
  <conditionalFormatting sqref="O11:S11">
    <cfRule type="cellIs" dxfId="599" priority="595" operator="greaterThan">
      <formula>8</formula>
    </cfRule>
    <cfRule type="cellIs" dxfId="598" priority="596" operator="between">
      <formula>3</formula>
      <formula>8</formula>
    </cfRule>
    <cfRule type="cellIs" dxfId="597" priority="597" operator="equal">
      <formula>0</formula>
    </cfRule>
    <cfRule type="cellIs" dxfId="596" priority="598" operator="between">
      <formula>4</formula>
      <formula>8</formula>
    </cfRule>
    <cfRule type="cellIs" dxfId="595" priority="599" operator="lessThan">
      <formula>3</formula>
    </cfRule>
    <cfRule type="cellIs" dxfId="594" priority="600" operator="greaterThan">
      <formula>9</formula>
    </cfRule>
  </conditionalFormatting>
  <conditionalFormatting sqref="O11:S11">
    <cfRule type="cellIs" dxfId="593" priority="577" operator="between">
      <formula>4</formula>
      <formula>7</formula>
    </cfRule>
    <cfRule type="cellIs" dxfId="592" priority="578" operator="equal">
      <formula>0</formula>
    </cfRule>
    <cfRule type="cellIs" dxfId="591" priority="579" operator="lessThan">
      <formula>3</formula>
    </cfRule>
    <cfRule type="cellIs" dxfId="590" priority="580" operator="greaterThan">
      <formula>7</formula>
    </cfRule>
    <cfRule type="cellIs" dxfId="589" priority="581" operator="greaterThan">
      <formula>8</formula>
    </cfRule>
    <cfRule type="cellIs" dxfId="588" priority="582" operator="between">
      <formula>5</formula>
      <formula>7</formula>
    </cfRule>
    <cfRule type="cellIs" dxfId="587" priority="589" operator="equal">
      <formula>0</formula>
    </cfRule>
    <cfRule type="cellIs" dxfId="586" priority="590" operator="equal">
      <formula>0</formula>
    </cfRule>
    <cfRule type="cellIs" dxfId="585" priority="591" operator="lessThan">
      <formula>4</formula>
    </cfRule>
    <cfRule type="cellIs" dxfId="584" priority="592" operator="equal">
      <formula>0</formula>
    </cfRule>
    <cfRule type="cellIs" dxfId="583" priority="593" operator="lessThan">
      <formula>3</formula>
    </cfRule>
    <cfRule type="cellIs" dxfId="582" priority="594" operator="lessThan">
      <formula>3</formula>
    </cfRule>
  </conditionalFormatting>
  <conditionalFormatting sqref="O11:S11">
    <cfRule type="cellIs" dxfId="581" priority="583" operator="equal">
      <formula>0</formula>
    </cfRule>
    <cfRule type="cellIs" dxfId="580" priority="584" operator="equal">
      <formula>0</formula>
    </cfRule>
    <cfRule type="cellIs" dxfId="579" priority="585" operator="lessThan">
      <formula>4</formula>
    </cfRule>
    <cfRule type="cellIs" dxfId="578" priority="586" operator="equal">
      <formula>0</formula>
    </cfRule>
    <cfRule type="cellIs" dxfId="577" priority="587" operator="lessThan">
      <formula>3</formula>
    </cfRule>
    <cfRule type="cellIs" dxfId="576" priority="588" operator="lessThan">
      <formula>3</formula>
    </cfRule>
  </conditionalFormatting>
  <conditionalFormatting sqref="U10:Y10">
    <cfRule type="cellIs" dxfId="575" priority="571" operator="greaterThan">
      <formula>8</formula>
    </cfRule>
    <cfRule type="cellIs" dxfId="574" priority="572" operator="between">
      <formula>3</formula>
      <formula>8</formula>
    </cfRule>
    <cfRule type="cellIs" dxfId="573" priority="573" operator="equal">
      <formula>0</formula>
    </cfRule>
    <cfRule type="cellIs" dxfId="572" priority="574" operator="between">
      <formula>4</formula>
      <formula>8</formula>
    </cfRule>
    <cfRule type="cellIs" dxfId="571" priority="575" operator="lessThan">
      <formula>3</formula>
    </cfRule>
    <cfRule type="cellIs" dxfId="570" priority="576" operator="greaterThan">
      <formula>9</formula>
    </cfRule>
  </conditionalFormatting>
  <conditionalFormatting sqref="U10:Y10">
    <cfRule type="cellIs" dxfId="569" priority="553" operator="between">
      <formula>4</formula>
      <formula>7</formula>
    </cfRule>
    <cfRule type="cellIs" dxfId="568" priority="554" operator="equal">
      <formula>0</formula>
    </cfRule>
    <cfRule type="cellIs" dxfId="567" priority="555" operator="lessThan">
      <formula>3</formula>
    </cfRule>
    <cfRule type="cellIs" dxfId="566" priority="556" operator="greaterThan">
      <formula>7</formula>
    </cfRule>
    <cfRule type="cellIs" dxfId="565" priority="557" operator="greaterThan">
      <formula>8</formula>
    </cfRule>
    <cfRule type="cellIs" dxfId="564" priority="558" operator="between">
      <formula>5</formula>
      <formula>7</formula>
    </cfRule>
    <cfRule type="cellIs" dxfId="563" priority="565" operator="equal">
      <formula>0</formula>
    </cfRule>
    <cfRule type="cellIs" dxfId="562" priority="566" operator="equal">
      <formula>0</formula>
    </cfRule>
    <cfRule type="cellIs" dxfId="561" priority="567" operator="lessThan">
      <formula>4</formula>
    </cfRule>
    <cfRule type="cellIs" dxfId="560" priority="568" operator="equal">
      <formula>0</formula>
    </cfRule>
    <cfRule type="cellIs" dxfId="559" priority="569" operator="lessThan">
      <formula>3</formula>
    </cfRule>
    <cfRule type="cellIs" dxfId="558" priority="570" operator="lessThan">
      <formula>3</formula>
    </cfRule>
  </conditionalFormatting>
  <conditionalFormatting sqref="U10:Y10">
    <cfRule type="cellIs" dxfId="557" priority="559" operator="equal">
      <formula>0</formula>
    </cfRule>
    <cfRule type="cellIs" dxfId="556" priority="560" operator="equal">
      <formula>0</formula>
    </cfRule>
    <cfRule type="cellIs" dxfId="555" priority="561" operator="lessThan">
      <formula>4</formula>
    </cfRule>
    <cfRule type="cellIs" dxfId="554" priority="562" operator="equal">
      <formula>0</formula>
    </cfRule>
    <cfRule type="cellIs" dxfId="553" priority="563" operator="lessThan">
      <formula>3</formula>
    </cfRule>
    <cfRule type="cellIs" dxfId="552" priority="564" operator="lessThan">
      <formula>3</formula>
    </cfRule>
  </conditionalFormatting>
  <conditionalFormatting sqref="U17:Y17">
    <cfRule type="cellIs" dxfId="551" priority="547" operator="greaterThan">
      <formula>8</formula>
    </cfRule>
    <cfRule type="cellIs" dxfId="550" priority="548" operator="between">
      <formula>3</formula>
      <formula>8</formula>
    </cfRule>
    <cfRule type="cellIs" dxfId="549" priority="549" operator="equal">
      <formula>0</formula>
    </cfRule>
    <cfRule type="cellIs" dxfId="548" priority="550" operator="between">
      <formula>4</formula>
      <formula>8</formula>
    </cfRule>
    <cfRule type="cellIs" dxfId="547" priority="551" operator="lessThan">
      <formula>3</formula>
    </cfRule>
    <cfRule type="cellIs" dxfId="546" priority="552" operator="greaterThan">
      <formula>9</formula>
    </cfRule>
  </conditionalFormatting>
  <conditionalFormatting sqref="U17:Y17">
    <cfRule type="cellIs" dxfId="545" priority="529" operator="between">
      <formula>4</formula>
      <formula>7</formula>
    </cfRule>
    <cfRule type="cellIs" dxfId="544" priority="530" operator="equal">
      <formula>0</formula>
    </cfRule>
    <cfRule type="cellIs" dxfId="543" priority="531" operator="lessThan">
      <formula>3</formula>
    </cfRule>
    <cfRule type="cellIs" dxfId="542" priority="532" operator="greaterThan">
      <formula>7</formula>
    </cfRule>
    <cfRule type="cellIs" dxfId="541" priority="533" operator="greaterThan">
      <formula>8</formula>
    </cfRule>
    <cfRule type="cellIs" dxfId="540" priority="534" operator="between">
      <formula>5</formula>
      <formula>7</formula>
    </cfRule>
    <cfRule type="cellIs" dxfId="539" priority="541" operator="equal">
      <formula>0</formula>
    </cfRule>
    <cfRule type="cellIs" dxfId="538" priority="542" operator="equal">
      <formula>0</formula>
    </cfRule>
    <cfRule type="cellIs" dxfId="537" priority="543" operator="lessThan">
      <formula>4</formula>
    </cfRule>
    <cfRule type="cellIs" dxfId="536" priority="544" operator="equal">
      <formula>0</formula>
    </cfRule>
    <cfRule type="cellIs" dxfId="535" priority="545" operator="lessThan">
      <formula>3</formula>
    </cfRule>
    <cfRule type="cellIs" dxfId="534" priority="546" operator="lessThan">
      <formula>3</formula>
    </cfRule>
  </conditionalFormatting>
  <conditionalFormatting sqref="U17:Y17">
    <cfRule type="cellIs" dxfId="533" priority="535" operator="equal">
      <formula>0</formula>
    </cfRule>
    <cfRule type="cellIs" dxfId="532" priority="536" operator="equal">
      <formula>0</formula>
    </cfRule>
    <cfRule type="cellIs" dxfId="531" priority="537" operator="lessThan">
      <formula>4</formula>
    </cfRule>
    <cfRule type="cellIs" dxfId="530" priority="538" operator="equal">
      <formula>0</formula>
    </cfRule>
    <cfRule type="cellIs" dxfId="529" priority="539" operator="lessThan">
      <formula>3</formula>
    </cfRule>
    <cfRule type="cellIs" dxfId="528" priority="540" operator="lessThan">
      <formula>3</formula>
    </cfRule>
  </conditionalFormatting>
  <conditionalFormatting sqref="U25:Y25">
    <cfRule type="cellIs" dxfId="527" priority="523" operator="greaterThan">
      <formula>8</formula>
    </cfRule>
    <cfRule type="cellIs" dxfId="526" priority="524" operator="between">
      <formula>3</formula>
      <formula>8</formula>
    </cfRule>
    <cfRule type="cellIs" dxfId="525" priority="525" operator="equal">
      <formula>0</formula>
    </cfRule>
    <cfRule type="cellIs" dxfId="524" priority="526" operator="between">
      <formula>4</formula>
      <formula>8</formula>
    </cfRule>
    <cfRule type="cellIs" dxfId="523" priority="527" operator="lessThan">
      <formula>3</formula>
    </cfRule>
    <cfRule type="cellIs" dxfId="522" priority="528" operator="greaterThan">
      <formula>9</formula>
    </cfRule>
  </conditionalFormatting>
  <conditionalFormatting sqref="U25:Y25">
    <cfRule type="cellIs" dxfId="521" priority="505" operator="between">
      <formula>4</formula>
      <formula>7</formula>
    </cfRule>
    <cfRule type="cellIs" dxfId="520" priority="506" operator="equal">
      <formula>0</formula>
    </cfRule>
    <cfRule type="cellIs" dxfId="519" priority="507" operator="lessThan">
      <formula>3</formula>
    </cfRule>
    <cfRule type="cellIs" dxfId="518" priority="508" operator="greaterThan">
      <formula>7</formula>
    </cfRule>
    <cfRule type="cellIs" dxfId="517" priority="509" operator="greaterThan">
      <formula>8</formula>
    </cfRule>
    <cfRule type="cellIs" dxfId="516" priority="510" operator="between">
      <formula>5</formula>
      <formula>7</formula>
    </cfRule>
    <cfRule type="cellIs" dxfId="515" priority="517" operator="equal">
      <formula>0</formula>
    </cfRule>
    <cfRule type="cellIs" dxfId="514" priority="518" operator="equal">
      <formula>0</formula>
    </cfRule>
    <cfRule type="cellIs" dxfId="513" priority="519" operator="lessThan">
      <formula>4</formula>
    </cfRule>
    <cfRule type="cellIs" dxfId="512" priority="520" operator="equal">
      <formula>0</formula>
    </cfRule>
    <cfRule type="cellIs" dxfId="511" priority="521" operator="lessThan">
      <formula>3</formula>
    </cfRule>
    <cfRule type="cellIs" dxfId="510" priority="522" operator="lessThan">
      <formula>3</formula>
    </cfRule>
  </conditionalFormatting>
  <conditionalFormatting sqref="U25:Y25">
    <cfRule type="cellIs" dxfId="509" priority="511" operator="equal">
      <formula>0</formula>
    </cfRule>
    <cfRule type="cellIs" dxfId="508" priority="512" operator="equal">
      <formula>0</formula>
    </cfRule>
    <cfRule type="cellIs" dxfId="507" priority="513" operator="lessThan">
      <formula>4</formula>
    </cfRule>
    <cfRule type="cellIs" dxfId="506" priority="514" operator="equal">
      <formula>0</formula>
    </cfRule>
    <cfRule type="cellIs" dxfId="505" priority="515" operator="lessThan">
      <formula>3</formula>
    </cfRule>
    <cfRule type="cellIs" dxfId="504" priority="516" operator="lessThan">
      <formula>3</formula>
    </cfRule>
  </conditionalFormatting>
  <conditionalFormatting sqref="U18:Y18">
    <cfRule type="cellIs" dxfId="503" priority="499" operator="greaterThan">
      <formula>8</formula>
    </cfRule>
    <cfRule type="cellIs" dxfId="502" priority="500" operator="between">
      <formula>3</formula>
      <formula>8</formula>
    </cfRule>
    <cfRule type="cellIs" dxfId="501" priority="501" operator="equal">
      <formula>0</formula>
    </cfRule>
    <cfRule type="cellIs" dxfId="500" priority="502" operator="between">
      <formula>4</formula>
      <formula>8</formula>
    </cfRule>
    <cfRule type="cellIs" dxfId="499" priority="503" operator="lessThan">
      <formula>3</formula>
    </cfRule>
    <cfRule type="cellIs" dxfId="498" priority="504" operator="greaterThan">
      <formula>9</formula>
    </cfRule>
  </conditionalFormatting>
  <conditionalFormatting sqref="U18:Y18">
    <cfRule type="cellIs" dxfId="497" priority="481" operator="between">
      <formula>4</formula>
      <formula>7</formula>
    </cfRule>
    <cfRule type="cellIs" dxfId="496" priority="482" operator="equal">
      <formula>0</formula>
    </cfRule>
    <cfRule type="cellIs" dxfId="495" priority="483" operator="lessThan">
      <formula>3</formula>
    </cfRule>
    <cfRule type="cellIs" dxfId="494" priority="484" operator="greaterThan">
      <formula>7</formula>
    </cfRule>
    <cfRule type="cellIs" dxfId="493" priority="485" operator="greaterThan">
      <formula>8</formula>
    </cfRule>
    <cfRule type="cellIs" dxfId="492" priority="486" operator="between">
      <formula>5</formula>
      <formula>7</formula>
    </cfRule>
    <cfRule type="cellIs" dxfId="491" priority="493" operator="equal">
      <formula>0</formula>
    </cfRule>
    <cfRule type="cellIs" dxfId="490" priority="494" operator="equal">
      <formula>0</formula>
    </cfRule>
    <cfRule type="cellIs" dxfId="489" priority="495" operator="lessThan">
      <formula>4</formula>
    </cfRule>
    <cfRule type="cellIs" dxfId="488" priority="496" operator="equal">
      <formula>0</formula>
    </cfRule>
    <cfRule type="cellIs" dxfId="487" priority="497" operator="lessThan">
      <formula>3</formula>
    </cfRule>
    <cfRule type="cellIs" dxfId="486" priority="498" operator="lessThan">
      <formula>3</formula>
    </cfRule>
  </conditionalFormatting>
  <conditionalFormatting sqref="U18:Y18">
    <cfRule type="cellIs" dxfId="485" priority="487" operator="equal">
      <formula>0</formula>
    </cfRule>
    <cfRule type="cellIs" dxfId="484" priority="488" operator="equal">
      <formula>0</formula>
    </cfRule>
    <cfRule type="cellIs" dxfId="483" priority="489" operator="lessThan">
      <formula>4</formula>
    </cfRule>
    <cfRule type="cellIs" dxfId="482" priority="490" operator="equal">
      <formula>0</formula>
    </cfRule>
    <cfRule type="cellIs" dxfId="481" priority="491" operator="lessThan">
      <formula>3</formula>
    </cfRule>
    <cfRule type="cellIs" dxfId="480" priority="492" operator="lessThan">
      <formula>3</formula>
    </cfRule>
  </conditionalFormatting>
  <conditionalFormatting sqref="U24:Y24">
    <cfRule type="cellIs" dxfId="479" priority="475" operator="greaterThan">
      <formula>8</formula>
    </cfRule>
    <cfRule type="cellIs" dxfId="478" priority="476" operator="between">
      <formula>3</formula>
      <formula>8</formula>
    </cfRule>
    <cfRule type="cellIs" dxfId="477" priority="477" operator="equal">
      <formula>0</formula>
    </cfRule>
    <cfRule type="cellIs" dxfId="476" priority="478" operator="between">
      <formula>4</formula>
      <formula>8</formula>
    </cfRule>
    <cfRule type="cellIs" dxfId="475" priority="479" operator="lessThan">
      <formula>3</formula>
    </cfRule>
    <cfRule type="cellIs" dxfId="474" priority="480" operator="greaterThan">
      <formula>9</formula>
    </cfRule>
  </conditionalFormatting>
  <conditionalFormatting sqref="U24:Y24">
    <cfRule type="cellIs" dxfId="473" priority="457" operator="between">
      <formula>4</formula>
      <formula>7</formula>
    </cfRule>
    <cfRule type="cellIs" dxfId="472" priority="458" operator="equal">
      <formula>0</formula>
    </cfRule>
    <cfRule type="cellIs" dxfId="471" priority="459" operator="lessThan">
      <formula>3</formula>
    </cfRule>
    <cfRule type="cellIs" dxfId="470" priority="460" operator="greaterThan">
      <formula>7</formula>
    </cfRule>
    <cfRule type="cellIs" dxfId="469" priority="461" operator="greaterThan">
      <formula>8</formula>
    </cfRule>
    <cfRule type="cellIs" dxfId="468" priority="462" operator="between">
      <formula>5</formula>
      <formula>7</formula>
    </cfRule>
    <cfRule type="cellIs" dxfId="467" priority="469" operator="equal">
      <formula>0</formula>
    </cfRule>
    <cfRule type="cellIs" dxfId="466" priority="470" operator="equal">
      <formula>0</formula>
    </cfRule>
    <cfRule type="cellIs" dxfId="465" priority="471" operator="lessThan">
      <formula>4</formula>
    </cfRule>
    <cfRule type="cellIs" dxfId="464" priority="472" operator="equal">
      <formula>0</formula>
    </cfRule>
    <cfRule type="cellIs" dxfId="463" priority="473" operator="lessThan">
      <formula>3</formula>
    </cfRule>
    <cfRule type="cellIs" dxfId="462" priority="474" operator="lessThan">
      <formula>3</formula>
    </cfRule>
  </conditionalFormatting>
  <conditionalFormatting sqref="U24:Y24">
    <cfRule type="cellIs" dxfId="461" priority="463" operator="equal">
      <formula>0</formula>
    </cfRule>
    <cfRule type="cellIs" dxfId="460" priority="464" operator="equal">
      <formula>0</formula>
    </cfRule>
    <cfRule type="cellIs" dxfId="459" priority="465" operator="lessThan">
      <formula>4</formula>
    </cfRule>
    <cfRule type="cellIs" dxfId="458" priority="466" operator="equal">
      <formula>0</formula>
    </cfRule>
    <cfRule type="cellIs" dxfId="457" priority="467" operator="lessThan">
      <formula>3</formula>
    </cfRule>
    <cfRule type="cellIs" dxfId="456" priority="468" operator="lessThan">
      <formula>3</formula>
    </cfRule>
  </conditionalFormatting>
  <conditionalFormatting sqref="U26:Y26">
    <cfRule type="cellIs" dxfId="455" priority="451" operator="greaterThan">
      <formula>8</formula>
    </cfRule>
    <cfRule type="cellIs" dxfId="454" priority="452" operator="between">
      <formula>3</formula>
      <formula>8</formula>
    </cfRule>
    <cfRule type="cellIs" dxfId="453" priority="453" operator="equal">
      <formula>0</formula>
    </cfRule>
    <cfRule type="cellIs" dxfId="452" priority="454" operator="between">
      <formula>4</formula>
      <formula>8</formula>
    </cfRule>
    <cfRule type="cellIs" dxfId="451" priority="455" operator="lessThan">
      <formula>3</formula>
    </cfRule>
    <cfRule type="cellIs" dxfId="450" priority="456" operator="greaterThan">
      <formula>9</formula>
    </cfRule>
  </conditionalFormatting>
  <conditionalFormatting sqref="U26:Y26">
    <cfRule type="cellIs" dxfId="449" priority="433" operator="between">
      <formula>4</formula>
      <formula>7</formula>
    </cfRule>
    <cfRule type="cellIs" dxfId="448" priority="434" operator="equal">
      <formula>0</formula>
    </cfRule>
    <cfRule type="cellIs" dxfId="447" priority="435" operator="lessThan">
      <formula>3</formula>
    </cfRule>
    <cfRule type="cellIs" dxfId="446" priority="436" operator="greaterThan">
      <formula>7</formula>
    </cfRule>
    <cfRule type="cellIs" dxfId="445" priority="437" operator="greaterThan">
      <formula>8</formula>
    </cfRule>
    <cfRule type="cellIs" dxfId="444" priority="438" operator="between">
      <formula>5</formula>
      <formula>7</formula>
    </cfRule>
    <cfRule type="cellIs" dxfId="443" priority="445" operator="equal">
      <formula>0</formula>
    </cfRule>
    <cfRule type="cellIs" dxfId="442" priority="446" operator="equal">
      <formula>0</formula>
    </cfRule>
    <cfRule type="cellIs" dxfId="441" priority="447" operator="lessThan">
      <formula>4</formula>
    </cfRule>
    <cfRule type="cellIs" dxfId="440" priority="448" operator="equal">
      <formula>0</formula>
    </cfRule>
    <cfRule type="cellIs" dxfId="439" priority="449" operator="lessThan">
      <formula>3</formula>
    </cfRule>
    <cfRule type="cellIs" dxfId="438" priority="450" operator="lessThan">
      <formula>3</formula>
    </cfRule>
  </conditionalFormatting>
  <conditionalFormatting sqref="U26:Y26">
    <cfRule type="cellIs" dxfId="437" priority="439" operator="equal">
      <formula>0</formula>
    </cfRule>
    <cfRule type="cellIs" dxfId="436" priority="440" operator="equal">
      <formula>0</formula>
    </cfRule>
    <cfRule type="cellIs" dxfId="435" priority="441" operator="lessThan">
      <formula>4</formula>
    </cfRule>
    <cfRule type="cellIs" dxfId="434" priority="442" operator="equal">
      <formula>0</formula>
    </cfRule>
    <cfRule type="cellIs" dxfId="433" priority="443" operator="lessThan">
      <formula>3</formula>
    </cfRule>
    <cfRule type="cellIs" dxfId="432" priority="444" operator="lessThan">
      <formula>3</formula>
    </cfRule>
  </conditionalFormatting>
  <conditionalFormatting sqref="U27:Y27">
    <cfRule type="cellIs" dxfId="431" priority="427" operator="greaterThan">
      <formula>8</formula>
    </cfRule>
    <cfRule type="cellIs" dxfId="430" priority="428" operator="between">
      <formula>3</formula>
      <formula>8</formula>
    </cfRule>
    <cfRule type="cellIs" dxfId="429" priority="429" operator="equal">
      <formula>0</formula>
    </cfRule>
    <cfRule type="cellIs" dxfId="428" priority="430" operator="between">
      <formula>4</formula>
      <formula>8</formula>
    </cfRule>
    <cfRule type="cellIs" dxfId="427" priority="431" operator="lessThan">
      <formula>3</formula>
    </cfRule>
    <cfRule type="cellIs" dxfId="426" priority="432" operator="greaterThan">
      <formula>9</formula>
    </cfRule>
  </conditionalFormatting>
  <conditionalFormatting sqref="U27:Y27">
    <cfRule type="cellIs" dxfId="425" priority="409" operator="between">
      <formula>4</formula>
      <formula>7</formula>
    </cfRule>
    <cfRule type="cellIs" dxfId="424" priority="410" operator="equal">
      <formula>0</formula>
    </cfRule>
    <cfRule type="cellIs" dxfId="423" priority="411" operator="lessThan">
      <formula>3</formula>
    </cfRule>
    <cfRule type="cellIs" dxfId="422" priority="412" operator="greaterThan">
      <formula>7</formula>
    </cfRule>
    <cfRule type="cellIs" dxfId="421" priority="413" operator="greaterThan">
      <formula>8</formula>
    </cfRule>
    <cfRule type="cellIs" dxfId="420" priority="414" operator="between">
      <formula>5</formula>
      <formula>7</formula>
    </cfRule>
    <cfRule type="cellIs" dxfId="419" priority="421" operator="equal">
      <formula>0</formula>
    </cfRule>
    <cfRule type="cellIs" dxfId="418" priority="422" operator="equal">
      <formula>0</formula>
    </cfRule>
    <cfRule type="cellIs" dxfId="417" priority="423" operator="lessThan">
      <formula>4</formula>
    </cfRule>
    <cfRule type="cellIs" dxfId="416" priority="424" operator="equal">
      <formula>0</formula>
    </cfRule>
    <cfRule type="cellIs" dxfId="415" priority="425" operator="lessThan">
      <formula>3</formula>
    </cfRule>
    <cfRule type="cellIs" dxfId="414" priority="426" operator="lessThan">
      <formula>3</formula>
    </cfRule>
  </conditionalFormatting>
  <conditionalFormatting sqref="U27:Y27">
    <cfRule type="cellIs" dxfId="413" priority="415" operator="equal">
      <formula>0</formula>
    </cfRule>
    <cfRule type="cellIs" dxfId="412" priority="416" operator="equal">
      <formula>0</formula>
    </cfRule>
    <cfRule type="cellIs" dxfId="411" priority="417" operator="lessThan">
      <formula>4</formula>
    </cfRule>
    <cfRule type="cellIs" dxfId="410" priority="418" operator="equal">
      <formula>0</formula>
    </cfRule>
    <cfRule type="cellIs" dxfId="409" priority="419" operator="lessThan">
      <formula>3</formula>
    </cfRule>
    <cfRule type="cellIs" dxfId="408" priority="420" operator="lessThan">
      <formula>3</formula>
    </cfRule>
  </conditionalFormatting>
  <conditionalFormatting sqref="U28:Y28">
    <cfRule type="cellIs" dxfId="407" priority="403" operator="greaterThan">
      <formula>8</formula>
    </cfRule>
    <cfRule type="cellIs" dxfId="406" priority="404" operator="between">
      <formula>3</formula>
      <formula>8</formula>
    </cfRule>
    <cfRule type="cellIs" dxfId="405" priority="405" operator="equal">
      <formula>0</formula>
    </cfRule>
    <cfRule type="cellIs" dxfId="404" priority="406" operator="between">
      <formula>4</formula>
      <formula>8</formula>
    </cfRule>
    <cfRule type="cellIs" dxfId="403" priority="407" operator="lessThan">
      <formula>3</formula>
    </cfRule>
    <cfRule type="cellIs" dxfId="402" priority="408" operator="greaterThan">
      <formula>9</formula>
    </cfRule>
  </conditionalFormatting>
  <conditionalFormatting sqref="U28:Y28">
    <cfRule type="cellIs" dxfId="401" priority="385" operator="between">
      <formula>4</formula>
      <formula>7</formula>
    </cfRule>
    <cfRule type="cellIs" dxfId="400" priority="386" operator="equal">
      <formula>0</formula>
    </cfRule>
    <cfRule type="cellIs" dxfId="399" priority="387" operator="lessThan">
      <formula>3</formula>
    </cfRule>
    <cfRule type="cellIs" dxfId="398" priority="388" operator="greaterThan">
      <formula>7</formula>
    </cfRule>
    <cfRule type="cellIs" dxfId="397" priority="389" operator="greaterThan">
      <formula>8</formula>
    </cfRule>
    <cfRule type="cellIs" dxfId="396" priority="390" operator="between">
      <formula>5</formula>
      <formula>7</formula>
    </cfRule>
    <cfRule type="cellIs" dxfId="395" priority="397" operator="equal">
      <formula>0</formula>
    </cfRule>
    <cfRule type="cellIs" dxfId="394" priority="398" operator="equal">
      <formula>0</formula>
    </cfRule>
    <cfRule type="cellIs" dxfId="393" priority="399" operator="lessThan">
      <formula>4</formula>
    </cfRule>
    <cfRule type="cellIs" dxfId="392" priority="400" operator="equal">
      <formula>0</formula>
    </cfRule>
    <cfRule type="cellIs" dxfId="391" priority="401" operator="lessThan">
      <formula>3</formula>
    </cfRule>
    <cfRule type="cellIs" dxfId="390" priority="402" operator="lessThan">
      <formula>3</formula>
    </cfRule>
  </conditionalFormatting>
  <conditionalFormatting sqref="U28:Y28">
    <cfRule type="cellIs" dxfId="389" priority="391" operator="equal">
      <formula>0</formula>
    </cfRule>
    <cfRule type="cellIs" dxfId="388" priority="392" operator="equal">
      <formula>0</formula>
    </cfRule>
    <cfRule type="cellIs" dxfId="387" priority="393" operator="lessThan">
      <formula>4</formula>
    </cfRule>
    <cfRule type="cellIs" dxfId="386" priority="394" operator="equal">
      <formula>0</formula>
    </cfRule>
    <cfRule type="cellIs" dxfId="385" priority="395" operator="lessThan">
      <formula>3</formula>
    </cfRule>
    <cfRule type="cellIs" dxfId="384" priority="396" operator="lessThan">
      <formula>3</formula>
    </cfRule>
  </conditionalFormatting>
  <conditionalFormatting sqref="U23:Y23">
    <cfRule type="cellIs" dxfId="383" priority="379" operator="greaterThan">
      <formula>8</formula>
    </cfRule>
    <cfRule type="cellIs" dxfId="382" priority="380" operator="between">
      <formula>3</formula>
      <formula>8</formula>
    </cfRule>
    <cfRule type="cellIs" dxfId="381" priority="381" operator="equal">
      <formula>0</formula>
    </cfRule>
    <cfRule type="cellIs" dxfId="380" priority="382" operator="between">
      <formula>4</formula>
      <formula>8</formula>
    </cfRule>
    <cfRule type="cellIs" dxfId="379" priority="383" operator="lessThan">
      <formula>3</formula>
    </cfRule>
    <cfRule type="cellIs" dxfId="378" priority="384" operator="greaterThan">
      <formula>9</formula>
    </cfRule>
  </conditionalFormatting>
  <conditionalFormatting sqref="U23:Y23">
    <cfRule type="cellIs" dxfId="377" priority="361" operator="between">
      <formula>4</formula>
      <formula>7</formula>
    </cfRule>
    <cfRule type="cellIs" dxfId="376" priority="362" operator="equal">
      <formula>0</formula>
    </cfRule>
    <cfRule type="cellIs" dxfId="375" priority="363" operator="lessThan">
      <formula>3</formula>
    </cfRule>
    <cfRule type="cellIs" dxfId="374" priority="364" operator="greaterThan">
      <formula>7</formula>
    </cfRule>
    <cfRule type="cellIs" dxfId="373" priority="365" operator="greaterThan">
      <formula>8</formula>
    </cfRule>
    <cfRule type="cellIs" dxfId="372" priority="366" operator="between">
      <formula>5</formula>
      <formula>7</formula>
    </cfRule>
    <cfRule type="cellIs" dxfId="371" priority="373" operator="equal">
      <formula>0</formula>
    </cfRule>
    <cfRule type="cellIs" dxfId="370" priority="374" operator="equal">
      <formula>0</formula>
    </cfRule>
    <cfRule type="cellIs" dxfId="369" priority="375" operator="lessThan">
      <formula>4</formula>
    </cfRule>
    <cfRule type="cellIs" dxfId="368" priority="376" operator="equal">
      <formula>0</formula>
    </cfRule>
    <cfRule type="cellIs" dxfId="367" priority="377" operator="lessThan">
      <formula>3</formula>
    </cfRule>
    <cfRule type="cellIs" dxfId="366" priority="378" operator="lessThan">
      <formula>3</formula>
    </cfRule>
  </conditionalFormatting>
  <conditionalFormatting sqref="U23:Y23">
    <cfRule type="cellIs" dxfId="365" priority="367" operator="equal">
      <formula>0</formula>
    </cfRule>
    <cfRule type="cellIs" dxfId="364" priority="368" operator="equal">
      <formula>0</formula>
    </cfRule>
    <cfRule type="cellIs" dxfId="363" priority="369" operator="lessThan">
      <formula>4</formula>
    </cfRule>
    <cfRule type="cellIs" dxfId="362" priority="370" operator="equal">
      <formula>0</formula>
    </cfRule>
    <cfRule type="cellIs" dxfId="361" priority="371" operator="lessThan">
      <formula>3</formula>
    </cfRule>
    <cfRule type="cellIs" dxfId="360" priority="372" operator="lessThan">
      <formula>3</formula>
    </cfRule>
  </conditionalFormatting>
  <conditionalFormatting sqref="U22:Y22">
    <cfRule type="cellIs" dxfId="359" priority="355" operator="greaterThan">
      <formula>8</formula>
    </cfRule>
    <cfRule type="cellIs" dxfId="358" priority="356" operator="between">
      <formula>3</formula>
      <formula>8</formula>
    </cfRule>
    <cfRule type="cellIs" dxfId="357" priority="357" operator="equal">
      <formula>0</formula>
    </cfRule>
    <cfRule type="cellIs" dxfId="356" priority="358" operator="between">
      <formula>4</formula>
      <formula>8</formula>
    </cfRule>
    <cfRule type="cellIs" dxfId="355" priority="359" operator="lessThan">
      <formula>3</formula>
    </cfRule>
    <cfRule type="cellIs" dxfId="354" priority="360" operator="greaterThan">
      <formula>9</formula>
    </cfRule>
  </conditionalFormatting>
  <conditionalFormatting sqref="U22:Y22">
    <cfRule type="cellIs" dxfId="353" priority="337" operator="between">
      <formula>4</formula>
      <formula>7</formula>
    </cfRule>
    <cfRule type="cellIs" dxfId="352" priority="338" operator="equal">
      <formula>0</formula>
    </cfRule>
    <cfRule type="cellIs" dxfId="351" priority="339" operator="lessThan">
      <formula>3</formula>
    </cfRule>
    <cfRule type="cellIs" dxfId="350" priority="340" operator="greaterThan">
      <formula>7</formula>
    </cfRule>
    <cfRule type="cellIs" dxfId="349" priority="341" operator="greaterThan">
      <formula>8</formula>
    </cfRule>
    <cfRule type="cellIs" dxfId="348" priority="342" operator="between">
      <formula>5</formula>
      <formula>7</formula>
    </cfRule>
    <cfRule type="cellIs" dxfId="347" priority="349" operator="equal">
      <formula>0</formula>
    </cfRule>
    <cfRule type="cellIs" dxfId="346" priority="350" operator="equal">
      <formula>0</formula>
    </cfRule>
    <cfRule type="cellIs" dxfId="345" priority="351" operator="lessThan">
      <formula>4</formula>
    </cfRule>
    <cfRule type="cellIs" dxfId="344" priority="352" operator="equal">
      <formula>0</formula>
    </cfRule>
    <cfRule type="cellIs" dxfId="343" priority="353" operator="lessThan">
      <formula>3</formula>
    </cfRule>
    <cfRule type="cellIs" dxfId="342" priority="354" operator="lessThan">
      <formula>3</formula>
    </cfRule>
  </conditionalFormatting>
  <conditionalFormatting sqref="U22:Y22">
    <cfRule type="cellIs" dxfId="341" priority="343" operator="equal">
      <formula>0</formula>
    </cfRule>
    <cfRule type="cellIs" dxfId="340" priority="344" operator="equal">
      <formula>0</formula>
    </cfRule>
    <cfRule type="cellIs" dxfId="339" priority="345" operator="lessThan">
      <formula>4</formula>
    </cfRule>
    <cfRule type="cellIs" dxfId="338" priority="346" operator="equal">
      <formula>0</formula>
    </cfRule>
    <cfRule type="cellIs" dxfId="337" priority="347" operator="lessThan">
      <formula>3</formula>
    </cfRule>
    <cfRule type="cellIs" dxfId="336" priority="348" operator="lessThan">
      <formula>3</formula>
    </cfRule>
  </conditionalFormatting>
  <conditionalFormatting sqref="U21:Y21">
    <cfRule type="cellIs" dxfId="335" priority="331" operator="greaterThan">
      <formula>8</formula>
    </cfRule>
    <cfRule type="cellIs" dxfId="334" priority="332" operator="between">
      <formula>3</formula>
      <formula>8</formula>
    </cfRule>
    <cfRule type="cellIs" dxfId="333" priority="333" operator="equal">
      <formula>0</formula>
    </cfRule>
    <cfRule type="cellIs" dxfId="332" priority="334" operator="between">
      <formula>4</formula>
      <formula>8</formula>
    </cfRule>
    <cfRule type="cellIs" dxfId="331" priority="335" operator="lessThan">
      <formula>3</formula>
    </cfRule>
    <cfRule type="cellIs" dxfId="330" priority="336" operator="greaterThan">
      <formula>9</formula>
    </cfRule>
  </conditionalFormatting>
  <conditionalFormatting sqref="U21:Y21">
    <cfRule type="cellIs" dxfId="329" priority="313" operator="between">
      <formula>4</formula>
      <formula>7</formula>
    </cfRule>
    <cfRule type="cellIs" dxfId="328" priority="314" operator="equal">
      <formula>0</formula>
    </cfRule>
    <cfRule type="cellIs" dxfId="327" priority="315" operator="lessThan">
      <formula>3</formula>
    </cfRule>
    <cfRule type="cellIs" dxfId="326" priority="316" operator="greaterThan">
      <formula>7</formula>
    </cfRule>
    <cfRule type="cellIs" dxfId="325" priority="317" operator="greaterThan">
      <formula>8</formula>
    </cfRule>
    <cfRule type="cellIs" dxfId="324" priority="318" operator="between">
      <formula>5</formula>
      <formula>7</formula>
    </cfRule>
    <cfRule type="cellIs" dxfId="323" priority="325" operator="equal">
      <formula>0</formula>
    </cfRule>
    <cfRule type="cellIs" dxfId="322" priority="326" operator="equal">
      <formula>0</formula>
    </cfRule>
    <cfRule type="cellIs" dxfId="321" priority="327" operator="lessThan">
      <formula>4</formula>
    </cfRule>
    <cfRule type="cellIs" dxfId="320" priority="328" operator="equal">
      <formula>0</formula>
    </cfRule>
    <cfRule type="cellIs" dxfId="319" priority="329" operator="lessThan">
      <formula>3</formula>
    </cfRule>
    <cfRule type="cellIs" dxfId="318" priority="330" operator="lessThan">
      <formula>3</formula>
    </cfRule>
  </conditionalFormatting>
  <conditionalFormatting sqref="U21:Y21">
    <cfRule type="cellIs" dxfId="317" priority="319" operator="equal">
      <formula>0</formula>
    </cfRule>
    <cfRule type="cellIs" dxfId="316" priority="320" operator="equal">
      <formula>0</formula>
    </cfRule>
    <cfRule type="cellIs" dxfId="315" priority="321" operator="lessThan">
      <formula>4</formula>
    </cfRule>
    <cfRule type="cellIs" dxfId="314" priority="322" operator="equal">
      <formula>0</formula>
    </cfRule>
    <cfRule type="cellIs" dxfId="313" priority="323" operator="lessThan">
      <formula>3</formula>
    </cfRule>
    <cfRule type="cellIs" dxfId="312" priority="324" operator="lessThan">
      <formula>3</formula>
    </cfRule>
  </conditionalFormatting>
  <conditionalFormatting sqref="U20:Y20">
    <cfRule type="cellIs" dxfId="311" priority="307" operator="greaterThan">
      <formula>8</formula>
    </cfRule>
    <cfRule type="cellIs" dxfId="310" priority="308" operator="between">
      <formula>3</formula>
      <formula>8</formula>
    </cfRule>
    <cfRule type="cellIs" dxfId="309" priority="309" operator="equal">
      <formula>0</formula>
    </cfRule>
    <cfRule type="cellIs" dxfId="308" priority="310" operator="between">
      <formula>4</formula>
      <formula>8</formula>
    </cfRule>
    <cfRule type="cellIs" dxfId="307" priority="311" operator="lessThan">
      <formula>3</formula>
    </cfRule>
    <cfRule type="cellIs" dxfId="306" priority="312" operator="greaterThan">
      <formula>9</formula>
    </cfRule>
  </conditionalFormatting>
  <conditionalFormatting sqref="U20:Y20">
    <cfRule type="cellIs" dxfId="305" priority="289" operator="between">
      <formula>4</formula>
      <formula>7</formula>
    </cfRule>
    <cfRule type="cellIs" dxfId="304" priority="290" operator="equal">
      <formula>0</formula>
    </cfRule>
    <cfRule type="cellIs" dxfId="303" priority="291" operator="lessThan">
      <formula>3</formula>
    </cfRule>
    <cfRule type="cellIs" dxfId="302" priority="292" operator="greaterThan">
      <formula>7</formula>
    </cfRule>
    <cfRule type="cellIs" dxfId="301" priority="293" operator="greaterThan">
      <formula>8</formula>
    </cfRule>
    <cfRule type="cellIs" dxfId="300" priority="294" operator="between">
      <formula>5</formula>
      <formula>7</formula>
    </cfRule>
    <cfRule type="cellIs" dxfId="299" priority="301" operator="equal">
      <formula>0</formula>
    </cfRule>
    <cfRule type="cellIs" dxfId="298" priority="302" operator="equal">
      <formula>0</formula>
    </cfRule>
    <cfRule type="cellIs" dxfId="297" priority="303" operator="lessThan">
      <formula>4</formula>
    </cfRule>
    <cfRule type="cellIs" dxfId="296" priority="304" operator="equal">
      <formula>0</formula>
    </cfRule>
    <cfRule type="cellIs" dxfId="295" priority="305" operator="lessThan">
      <formula>3</formula>
    </cfRule>
    <cfRule type="cellIs" dxfId="294" priority="306" operator="lessThan">
      <formula>3</formula>
    </cfRule>
  </conditionalFormatting>
  <conditionalFormatting sqref="U20:Y20">
    <cfRule type="cellIs" dxfId="293" priority="295" operator="equal">
      <formula>0</formula>
    </cfRule>
    <cfRule type="cellIs" dxfId="292" priority="296" operator="equal">
      <formula>0</formula>
    </cfRule>
    <cfRule type="cellIs" dxfId="291" priority="297" operator="lessThan">
      <formula>4</formula>
    </cfRule>
    <cfRule type="cellIs" dxfId="290" priority="298" operator="equal">
      <formula>0</formula>
    </cfRule>
    <cfRule type="cellIs" dxfId="289" priority="299" operator="lessThan">
      <formula>3</formula>
    </cfRule>
    <cfRule type="cellIs" dxfId="288" priority="300" operator="lessThan">
      <formula>3</formula>
    </cfRule>
  </conditionalFormatting>
  <conditionalFormatting sqref="U19:Y19">
    <cfRule type="cellIs" dxfId="287" priority="283" operator="greaterThan">
      <formula>8</formula>
    </cfRule>
    <cfRule type="cellIs" dxfId="286" priority="284" operator="between">
      <formula>3</formula>
      <formula>8</formula>
    </cfRule>
    <cfRule type="cellIs" dxfId="285" priority="285" operator="equal">
      <formula>0</formula>
    </cfRule>
    <cfRule type="cellIs" dxfId="284" priority="286" operator="between">
      <formula>4</formula>
      <formula>8</formula>
    </cfRule>
    <cfRule type="cellIs" dxfId="283" priority="287" operator="lessThan">
      <formula>3</formula>
    </cfRule>
    <cfRule type="cellIs" dxfId="282" priority="288" operator="greaterThan">
      <formula>9</formula>
    </cfRule>
  </conditionalFormatting>
  <conditionalFormatting sqref="U19:Y19">
    <cfRule type="cellIs" dxfId="281" priority="265" operator="between">
      <formula>4</formula>
      <formula>7</formula>
    </cfRule>
    <cfRule type="cellIs" dxfId="280" priority="266" operator="equal">
      <formula>0</formula>
    </cfRule>
    <cfRule type="cellIs" dxfId="279" priority="267" operator="lessThan">
      <formula>3</formula>
    </cfRule>
    <cfRule type="cellIs" dxfId="278" priority="268" operator="greaterThan">
      <formula>7</formula>
    </cfRule>
    <cfRule type="cellIs" dxfId="277" priority="269" operator="greaterThan">
      <formula>8</formula>
    </cfRule>
    <cfRule type="cellIs" dxfId="276" priority="270" operator="between">
      <formula>5</formula>
      <formula>7</formula>
    </cfRule>
    <cfRule type="cellIs" dxfId="275" priority="277" operator="equal">
      <formula>0</formula>
    </cfRule>
    <cfRule type="cellIs" dxfId="274" priority="278" operator="equal">
      <formula>0</formula>
    </cfRule>
    <cfRule type="cellIs" dxfId="273" priority="279" operator="lessThan">
      <formula>4</formula>
    </cfRule>
    <cfRule type="cellIs" dxfId="272" priority="280" operator="equal">
      <formula>0</formula>
    </cfRule>
    <cfRule type="cellIs" dxfId="271" priority="281" operator="lessThan">
      <formula>3</formula>
    </cfRule>
    <cfRule type="cellIs" dxfId="270" priority="282" operator="lessThan">
      <formula>3</formula>
    </cfRule>
  </conditionalFormatting>
  <conditionalFormatting sqref="U19:Y19">
    <cfRule type="cellIs" dxfId="269" priority="271" operator="equal">
      <formula>0</formula>
    </cfRule>
    <cfRule type="cellIs" dxfId="268" priority="272" operator="equal">
      <formula>0</formula>
    </cfRule>
    <cfRule type="cellIs" dxfId="267" priority="273" operator="lessThan">
      <formula>4</formula>
    </cfRule>
    <cfRule type="cellIs" dxfId="266" priority="274" operator="equal">
      <formula>0</formula>
    </cfRule>
    <cfRule type="cellIs" dxfId="265" priority="275" operator="lessThan">
      <formula>3</formula>
    </cfRule>
    <cfRule type="cellIs" dxfId="264" priority="276" operator="lessThan">
      <formula>3</formula>
    </cfRule>
  </conditionalFormatting>
  <conditionalFormatting sqref="U16:Y16">
    <cfRule type="cellIs" dxfId="263" priority="259" operator="greaterThan">
      <formula>8</formula>
    </cfRule>
    <cfRule type="cellIs" dxfId="262" priority="260" operator="between">
      <formula>3</formula>
      <formula>8</formula>
    </cfRule>
    <cfRule type="cellIs" dxfId="261" priority="261" operator="equal">
      <formula>0</formula>
    </cfRule>
    <cfRule type="cellIs" dxfId="260" priority="262" operator="between">
      <formula>4</formula>
      <formula>8</formula>
    </cfRule>
    <cfRule type="cellIs" dxfId="259" priority="263" operator="lessThan">
      <formula>3</formula>
    </cfRule>
    <cfRule type="cellIs" dxfId="258" priority="264" operator="greaterThan">
      <formula>9</formula>
    </cfRule>
  </conditionalFormatting>
  <conditionalFormatting sqref="U16:Y16">
    <cfRule type="cellIs" dxfId="257" priority="241" operator="between">
      <formula>4</formula>
      <formula>7</formula>
    </cfRule>
    <cfRule type="cellIs" dxfId="256" priority="242" operator="equal">
      <formula>0</formula>
    </cfRule>
    <cfRule type="cellIs" dxfId="255" priority="243" operator="lessThan">
      <formula>3</formula>
    </cfRule>
    <cfRule type="cellIs" dxfId="254" priority="244" operator="greaterThan">
      <formula>7</formula>
    </cfRule>
    <cfRule type="cellIs" dxfId="253" priority="245" operator="greaterThan">
      <formula>8</formula>
    </cfRule>
    <cfRule type="cellIs" dxfId="252" priority="246" operator="between">
      <formula>5</formula>
      <formula>7</formula>
    </cfRule>
    <cfRule type="cellIs" dxfId="251" priority="253" operator="equal">
      <formula>0</formula>
    </cfRule>
    <cfRule type="cellIs" dxfId="250" priority="254" operator="equal">
      <formula>0</formula>
    </cfRule>
    <cfRule type="cellIs" dxfId="249" priority="255" operator="lessThan">
      <formula>4</formula>
    </cfRule>
    <cfRule type="cellIs" dxfId="248" priority="256" operator="equal">
      <formula>0</formula>
    </cfRule>
    <cfRule type="cellIs" dxfId="247" priority="257" operator="lessThan">
      <formula>3</formula>
    </cfRule>
    <cfRule type="cellIs" dxfId="246" priority="258" operator="lessThan">
      <formula>3</formula>
    </cfRule>
  </conditionalFormatting>
  <conditionalFormatting sqref="U16:Y16">
    <cfRule type="cellIs" dxfId="245" priority="247" operator="equal">
      <formula>0</formula>
    </cfRule>
    <cfRule type="cellIs" dxfId="244" priority="248" operator="equal">
      <formula>0</formula>
    </cfRule>
    <cfRule type="cellIs" dxfId="243" priority="249" operator="lessThan">
      <formula>4</formula>
    </cfRule>
    <cfRule type="cellIs" dxfId="242" priority="250" operator="equal">
      <formula>0</formula>
    </cfRule>
    <cfRule type="cellIs" dxfId="241" priority="251" operator="lessThan">
      <formula>3</formula>
    </cfRule>
    <cfRule type="cellIs" dxfId="240" priority="252" operator="lessThan">
      <formula>3</formula>
    </cfRule>
  </conditionalFormatting>
  <conditionalFormatting sqref="U15:Y15">
    <cfRule type="cellIs" dxfId="239" priority="235" operator="greaterThan">
      <formula>8</formula>
    </cfRule>
    <cfRule type="cellIs" dxfId="238" priority="236" operator="between">
      <formula>3</formula>
      <formula>8</formula>
    </cfRule>
    <cfRule type="cellIs" dxfId="237" priority="237" operator="equal">
      <formula>0</formula>
    </cfRule>
    <cfRule type="cellIs" dxfId="236" priority="238" operator="between">
      <formula>4</formula>
      <formula>8</formula>
    </cfRule>
    <cfRule type="cellIs" dxfId="235" priority="239" operator="lessThan">
      <formula>3</formula>
    </cfRule>
    <cfRule type="cellIs" dxfId="234" priority="240" operator="greaterThan">
      <formula>9</formula>
    </cfRule>
  </conditionalFormatting>
  <conditionalFormatting sqref="U15:Y15">
    <cfRule type="cellIs" dxfId="233" priority="217" operator="between">
      <formula>4</formula>
      <formula>7</formula>
    </cfRule>
    <cfRule type="cellIs" dxfId="232" priority="218" operator="equal">
      <formula>0</formula>
    </cfRule>
    <cfRule type="cellIs" dxfId="231" priority="219" operator="lessThan">
      <formula>3</formula>
    </cfRule>
    <cfRule type="cellIs" dxfId="230" priority="220" operator="greaterThan">
      <formula>7</formula>
    </cfRule>
    <cfRule type="cellIs" dxfId="229" priority="221" operator="greaterThan">
      <formula>8</formula>
    </cfRule>
    <cfRule type="cellIs" dxfId="228" priority="222" operator="between">
      <formula>5</formula>
      <formula>7</formula>
    </cfRule>
    <cfRule type="cellIs" dxfId="227" priority="229" operator="equal">
      <formula>0</formula>
    </cfRule>
    <cfRule type="cellIs" dxfId="226" priority="230" operator="equal">
      <formula>0</formula>
    </cfRule>
    <cfRule type="cellIs" dxfId="225" priority="231" operator="lessThan">
      <formula>4</formula>
    </cfRule>
    <cfRule type="cellIs" dxfId="224" priority="232" operator="equal">
      <formula>0</formula>
    </cfRule>
    <cfRule type="cellIs" dxfId="223" priority="233" operator="lessThan">
      <formula>3</formula>
    </cfRule>
    <cfRule type="cellIs" dxfId="222" priority="234" operator="lessThan">
      <formula>3</formula>
    </cfRule>
  </conditionalFormatting>
  <conditionalFormatting sqref="U15:Y15">
    <cfRule type="cellIs" dxfId="221" priority="223" operator="equal">
      <formula>0</formula>
    </cfRule>
    <cfRule type="cellIs" dxfId="220" priority="224" operator="equal">
      <formula>0</formula>
    </cfRule>
    <cfRule type="cellIs" dxfId="219" priority="225" operator="lessThan">
      <formula>4</formula>
    </cfRule>
    <cfRule type="cellIs" dxfId="218" priority="226" operator="equal">
      <formula>0</formula>
    </cfRule>
    <cfRule type="cellIs" dxfId="217" priority="227" operator="lessThan">
      <formula>3</formula>
    </cfRule>
    <cfRule type="cellIs" dxfId="216" priority="228" operator="lessThan">
      <formula>3</formula>
    </cfRule>
  </conditionalFormatting>
  <conditionalFormatting sqref="U14:Y14">
    <cfRule type="cellIs" dxfId="215" priority="211" operator="greaterThan">
      <formula>8</formula>
    </cfRule>
    <cfRule type="cellIs" dxfId="214" priority="212" operator="between">
      <formula>3</formula>
      <formula>8</formula>
    </cfRule>
    <cfRule type="cellIs" dxfId="213" priority="213" operator="equal">
      <formula>0</formula>
    </cfRule>
    <cfRule type="cellIs" dxfId="212" priority="214" operator="between">
      <formula>4</formula>
      <formula>8</formula>
    </cfRule>
    <cfRule type="cellIs" dxfId="211" priority="215" operator="lessThan">
      <formula>3</formula>
    </cfRule>
    <cfRule type="cellIs" dxfId="210" priority="216" operator="greaterThan">
      <formula>9</formula>
    </cfRule>
  </conditionalFormatting>
  <conditionalFormatting sqref="U14:Y14">
    <cfRule type="cellIs" dxfId="209" priority="193" operator="between">
      <formula>4</formula>
      <formula>7</formula>
    </cfRule>
    <cfRule type="cellIs" dxfId="208" priority="194" operator="equal">
      <formula>0</formula>
    </cfRule>
    <cfRule type="cellIs" dxfId="207" priority="195" operator="lessThan">
      <formula>3</formula>
    </cfRule>
    <cfRule type="cellIs" dxfId="206" priority="196" operator="greaterThan">
      <formula>7</formula>
    </cfRule>
    <cfRule type="cellIs" dxfId="205" priority="197" operator="greaterThan">
      <formula>8</formula>
    </cfRule>
    <cfRule type="cellIs" dxfId="204" priority="198" operator="between">
      <formula>5</formula>
      <formula>7</formula>
    </cfRule>
    <cfRule type="cellIs" dxfId="203" priority="205" operator="equal">
      <formula>0</formula>
    </cfRule>
    <cfRule type="cellIs" dxfId="202" priority="206" operator="equal">
      <formula>0</formula>
    </cfRule>
    <cfRule type="cellIs" dxfId="201" priority="207" operator="lessThan">
      <formula>4</formula>
    </cfRule>
    <cfRule type="cellIs" dxfId="200" priority="208" operator="equal">
      <formula>0</formula>
    </cfRule>
    <cfRule type="cellIs" dxfId="199" priority="209" operator="lessThan">
      <formula>3</formula>
    </cfRule>
    <cfRule type="cellIs" dxfId="198" priority="210" operator="lessThan">
      <formula>3</formula>
    </cfRule>
  </conditionalFormatting>
  <conditionalFormatting sqref="U14:Y14">
    <cfRule type="cellIs" dxfId="197" priority="199" operator="equal">
      <formula>0</formula>
    </cfRule>
    <cfRule type="cellIs" dxfId="196" priority="200" operator="equal">
      <formula>0</formula>
    </cfRule>
    <cfRule type="cellIs" dxfId="195" priority="201" operator="lessThan">
      <formula>4</formula>
    </cfRule>
    <cfRule type="cellIs" dxfId="194" priority="202" operator="equal">
      <formula>0</formula>
    </cfRule>
    <cfRule type="cellIs" dxfId="193" priority="203" operator="lessThan">
      <formula>3</formula>
    </cfRule>
    <cfRule type="cellIs" dxfId="192" priority="204" operator="lessThan">
      <formula>3</formula>
    </cfRule>
  </conditionalFormatting>
  <conditionalFormatting sqref="U13:Y13">
    <cfRule type="cellIs" dxfId="191" priority="187" operator="greaterThan">
      <formula>8</formula>
    </cfRule>
    <cfRule type="cellIs" dxfId="190" priority="188" operator="between">
      <formula>3</formula>
      <formula>8</formula>
    </cfRule>
    <cfRule type="cellIs" dxfId="189" priority="189" operator="equal">
      <formula>0</formula>
    </cfRule>
    <cfRule type="cellIs" dxfId="188" priority="190" operator="between">
      <formula>4</formula>
      <formula>8</formula>
    </cfRule>
    <cfRule type="cellIs" dxfId="187" priority="191" operator="lessThan">
      <formula>3</formula>
    </cfRule>
    <cfRule type="cellIs" dxfId="186" priority="192" operator="greaterThan">
      <formula>9</formula>
    </cfRule>
  </conditionalFormatting>
  <conditionalFormatting sqref="U13:Y13">
    <cfRule type="cellIs" dxfId="185" priority="169" operator="between">
      <formula>4</formula>
      <formula>7</formula>
    </cfRule>
    <cfRule type="cellIs" dxfId="184" priority="170" operator="equal">
      <formula>0</formula>
    </cfRule>
    <cfRule type="cellIs" dxfId="183" priority="171" operator="lessThan">
      <formula>3</formula>
    </cfRule>
    <cfRule type="cellIs" dxfId="182" priority="172" operator="greaterThan">
      <formula>7</formula>
    </cfRule>
    <cfRule type="cellIs" dxfId="181" priority="173" operator="greaterThan">
      <formula>8</formula>
    </cfRule>
    <cfRule type="cellIs" dxfId="180" priority="174" operator="between">
      <formula>5</formula>
      <formula>7</formula>
    </cfRule>
    <cfRule type="cellIs" dxfId="179" priority="181" operator="equal">
      <formula>0</formula>
    </cfRule>
    <cfRule type="cellIs" dxfId="178" priority="182" operator="equal">
      <formula>0</formula>
    </cfRule>
    <cfRule type="cellIs" dxfId="177" priority="183" operator="lessThan">
      <formula>4</formula>
    </cfRule>
    <cfRule type="cellIs" dxfId="176" priority="184" operator="equal">
      <formula>0</formula>
    </cfRule>
    <cfRule type="cellIs" dxfId="175" priority="185" operator="lessThan">
      <formula>3</formula>
    </cfRule>
    <cfRule type="cellIs" dxfId="174" priority="186" operator="lessThan">
      <formula>3</formula>
    </cfRule>
  </conditionalFormatting>
  <conditionalFormatting sqref="U13:Y13">
    <cfRule type="cellIs" dxfId="173" priority="175" operator="equal">
      <formula>0</formula>
    </cfRule>
    <cfRule type="cellIs" dxfId="172" priority="176" operator="equal">
      <formula>0</formula>
    </cfRule>
    <cfRule type="cellIs" dxfId="171" priority="177" operator="lessThan">
      <formula>4</formula>
    </cfRule>
    <cfRule type="cellIs" dxfId="170" priority="178" operator="equal">
      <formula>0</formula>
    </cfRule>
    <cfRule type="cellIs" dxfId="169" priority="179" operator="lessThan">
      <formula>3</formula>
    </cfRule>
    <cfRule type="cellIs" dxfId="168" priority="180" operator="lessThan">
      <formula>3</formula>
    </cfRule>
  </conditionalFormatting>
  <conditionalFormatting sqref="U12:Y12">
    <cfRule type="cellIs" dxfId="167" priority="163" operator="greaterThan">
      <formula>8</formula>
    </cfRule>
    <cfRule type="cellIs" dxfId="166" priority="164" operator="between">
      <formula>3</formula>
      <formula>8</formula>
    </cfRule>
    <cfRule type="cellIs" dxfId="165" priority="165" operator="equal">
      <formula>0</formula>
    </cfRule>
    <cfRule type="cellIs" dxfId="164" priority="166" operator="between">
      <formula>4</formula>
      <formula>8</formula>
    </cfRule>
    <cfRule type="cellIs" dxfId="163" priority="167" operator="lessThan">
      <formula>3</formula>
    </cfRule>
    <cfRule type="cellIs" dxfId="162" priority="168" operator="greaterThan">
      <formula>9</formula>
    </cfRule>
  </conditionalFormatting>
  <conditionalFormatting sqref="U12:Y12">
    <cfRule type="cellIs" dxfId="161" priority="145" operator="between">
      <formula>4</formula>
      <formula>7</formula>
    </cfRule>
    <cfRule type="cellIs" dxfId="160" priority="146" operator="equal">
      <formula>0</formula>
    </cfRule>
    <cfRule type="cellIs" dxfId="159" priority="147" operator="lessThan">
      <formula>3</formula>
    </cfRule>
    <cfRule type="cellIs" dxfId="158" priority="148" operator="greaterThan">
      <formula>7</formula>
    </cfRule>
    <cfRule type="cellIs" dxfId="157" priority="149" operator="greaterThan">
      <formula>8</formula>
    </cfRule>
    <cfRule type="cellIs" dxfId="156" priority="150" operator="between">
      <formula>5</formula>
      <formula>7</formula>
    </cfRule>
    <cfRule type="cellIs" dxfId="155" priority="157" operator="equal">
      <formula>0</formula>
    </cfRule>
    <cfRule type="cellIs" dxfId="154" priority="158" operator="equal">
      <formula>0</formula>
    </cfRule>
    <cfRule type="cellIs" dxfId="153" priority="159" operator="lessThan">
      <formula>4</formula>
    </cfRule>
    <cfRule type="cellIs" dxfId="152" priority="160" operator="equal">
      <formula>0</formula>
    </cfRule>
    <cfRule type="cellIs" dxfId="151" priority="161" operator="lessThan">
      <formula>3</formula>
    </cfRule>
    <cfRule type="cellIs" dxfId="150" priority="162" operator="lessThan">
      <formula>3</formula>
    </cfRule>
  </conditionalFormatting>
  <conditionalFormatting sqref="U12:Y12">
    <cfRule type="cellIs" dxfId="149" priority="151" operator="equal">
      <formula>0</formula>
    </cfRule>
    <cfRule type="cellIs" dxfId="148" priority="152" operator="equal">
      <formula>0</formula>
    </cfRule>
    <cfRule type="cellIs" dxfId="147" priority="153" operator="lessThan">
      <formula>4</formula>
    </cfRule>
    <cfRule type="cellIs" dxfId="146" priority="154" operator="equal">
      <formula>0</formula>
    </cfRule>
    <cfRule type="cellIs" dxfId="145" priority="155" operator="lessThan">
      <formula>3</formula>
    </cfRule>
    <cfRule type="cellIs" dxfId="144" priority="156" operator="lessThan">
      <formula>3</formula>
    </cfRule>
  </conditionalFormatting>
  <conditionalFormatting sqref="U11:Y11">
    <cfRule type="cellIs" dxfId="143" priority="139" operator="greaterThan">
      <formula>8</formula>
    </cfRule>
    <cfRule type="cellIs" dxfId="142" priority="140" operator="between">
      <formula>3</formula>
      <formula>8</formula>
    </cfRule>
    <cfRule type="cellIs" dxfId="141" priority="141" operator="equal">
      <formula>0</formula>
    </cfRule>
    <cfRule type="cellIs" dxfId="140" priority="142" operator="between">
      <formula>4</formula>
      <formula>8</formula>
    </cfRule>
    <cfRule type="cellIs" dxfId="139" priority="143" operator="lessThan">
      <formula>3</formula>
    </cfRule>
    <cfRule type="cellIs" dxfId="138" priority="144" operator="greaterThan">
      <formula>9</formula>
    </cfRule>
  </conditionalFormatting>
  <conditionalFormatting sqref="U11:Y11">
    <cfRule type="cellIs" dxfId="137" priority="121" operator="between">
      <formula>4</formula>
      <formula>7</formula>
    </cfRule>
    <cfRule type="cellIs" dxfId="136" priority="122" operator="equal">
      <formula>0</formula>
    </cfRule>
    <cfRule type="cellIs" dxfId="135" priority="123" operator="lessThan">
      <formula>3</formula>
    </cfRule>
    <cfRule type="cellIs" dxfId="134" priority="124" operator="greaterThan">
      <formula>7</formula>
    </cfRule>
    <cfRule type="cellIs" dxfId="133" priority="125" operator="greaterThan">
      <formula>8</formula>
    </cfRule>
    <cfRule type="cellIs" dxfId="132" priority="126" operator="between">
      <formula>5</formula>
      <formula>7</formula>
    </cfRule>
    <cfRule type="cellIs" dxfId="131" priority="133" operator="equal">
      <formula>0</formula>
    </cfRule>
    <cfRule type="cellIs" dxfId="130" priority="134" operator="equal">
      <formula>0</formula>
    </cfRule>
    <cfRule type="cellIs" dxfId="129" priority="135" operator="lessThan">
      <formula>4</formula>
    </cfRule>
    <cfRule type="cellIs" dxfId="128" priority="136" operator="equal">
      <formula>0</formula>
    </cfRule>
    <cfRule type="cellIs" dxfId="127" priority="137" operator="lessThan">
      <formula>3</formula>
    </cfRule>
    <cfRule type="cellIs" dxfId="126" priority="138" operator="lessThan">
      <formula>3</formula>
    </cfRule>
  </conditionalFormatting>
  <conditionalFormatting sqref="U11:Y11">
    <cfRule type="cellIs" dxfId="125" priority="127" operator="equal">
      <formula>0</formula>
    </cfRule>
    <cfRule type="cellIs" dxfId="124" priority="128" operator="equal">
      <formula>0</formula>
    </cfRule>
    <cfRule type="cellIs" dxfId="123" priority="129" operator="lessThan">
      <formula>4</formula>
    </cfRule>
    <cfRule type="cellIs" dxfId="122" priority="130" operator="equal">
      <formula>0</formula>
    </cfRule>
    <cfRule type="cellIs" dxfId="121" priority="131" operator="lessThan">
      <formula>3</formula>
    </cfRule>
    <cfRule type="cellIs" dxfId="120" priority="132" operator="lessThan">
      <formula>3</formula>
    </cfRule>
  </conditionalFormatting>
  <conditionalFormatting sqref="C16:G28 C10:G14">
    <cfRule type="cellIs" dxfId="119" priority="115" operator="greaterThan">
      <formula>8</formula>
    </cfRule>
    <cfRule type="cellIs" dxfId="118" priority="116" operator="between">
      <formula>3</formula>
      <formula>8</formula>
    </cfRule>
    <cfRule type="cellIs" dxfId="117" priority="117" operator="equal">
      <formula>0</formula>
    </cfRule>
    <cfRule type="cellIs" dxfId="116" priority="118" operator="between">
      <formula>4</formula>
      <formula>8</formula>
    </cfRule>
    <cfRule type="cellIs" dxfId="115" priority="119" operator="lessThan">
      <formula>3</formula>
    </cfRule>
    <cfRule type="cellIs" dxfId="114" priority="120" operator="greaterThan">
      <formula>9</formula>
    </cfRule>
  </conditionalFormatting>
  <conditionalFormatting sqref="C16:G28 C10:G14">
    <cfRule type="cellIs" dxfId="113" priority="97" operator="between">
      <formula>4</formula>
      <formula>7</formula>
    </cfRule>
    <cfRule type="cellIs" dxfId="112" priority="98" operator="equal">
      <formula>0</formula>
    </cfRule>
    <cfRule type="cellIs" dxfId="111" priority="99" operator="lessThan">
      <formula>3</formula>
    </cfRule>
    <cfRule type="cellIs" dxfId="110" priority="100" operator="greaterThan">
      <formula>7</formula>
    </cfRule>
    <cfRule type="cellIs" dxfId="109" priority="101" operator="greaterThan">
      <formula>8</formula>
    </cfRule>
    <cfRule type="cellIs" dxfId="108" priority="102" operator="between">
      <formula>5</formula>
      <formula>7</formula>
    </cfRule>
    <cfRule type="cellIs" dxfId="107" priority="109" operator="equal">
      <formula>0</formula>
    </cfRule>
    <cfRule type="cellIs" dxfId="106" priority="110" operator="equal">
      <formula>0</formula>
    </cfRule>
    <cfRule type="cellIs" dxfId="105" priority="111" operator="lessThan">
      <formula>4</formula>
    </cfRule>
    <cfRule type="cellIs" dxfId="104" priority="112" operator="equal">
      <formula>0</formula>
    </cfRule>
    <cfRule type="cellIs" dxfId="103" priority="113" operator="lessThan">
      <formula>3</formula>
    </cfRule>
    <cfRule type="cellIs" dxfId="102" priority="114" operator="lessThan">
      <formula>3</formula>
    </cfRule>
  </conditionalFormatting>
  <conditionalFormatting sqref="C16:G28 C10:G14">
    <cfRule type="cellIs" dxfId="101" priority="103" operator="equal">
      <formula>0</formula>
    </cfRule>
    <cfRule type="cellIs" dxfId="100" priority="104" operator="equal">
      <formula>0</formula>
    </cfRule>
    <cfRule type="cellIs" dxfId="99" priority="105" operator="lessThan">
      <formula>4</formula>
    </cfRule>
    <cfRule type="cellIs" dxfId="98" priority="106" operator="equal">
      <formula>0</formula>
    </cfRule>
    <cfRule type="cellIs" dxfId="97" priority="107" operator="lessThan">
      <formula>3</formula>
    </cfRule>
    <cfRule type="cellIs" dxfId="96" priority="108" operator="lessThan">
      <formula>3</formula>
    </cfRule>
  </conditionalFormatting>
  <conditionalFormatting sqref="C15:G15">
    <cfRule type="cellIs" dxfId="95" priority="91" operator="greaterThan">
      <formula>8</formula>
    </cfRule>
    <cfRule type="cellIs" dxfId="94" priority="92" operator="between">
      <formula>3</formula>
      <formula>8</formula>
    </cfRule>
    <cfRule type="cellIs" dxfId="93" priority="93" operator="equal">
      <formula>0</formula>
    </cfRule>
    <cfRule type="cellIs" dxfId="92" priority="94" operator="between">
      <formula>4</formula>
      <formula>8</formula>
    </cfRule>
    <cfRule type="cellIs" dxfId="91" priority="95" operator="lessThan">
      <formula>3</formula>
    </cfRule>
    <cfRule type="cellIs" dxfId="90" priority="96" operator="greaterThan">
      <formula>9</formula>
    </cfRule>
  </conditionalFormatting>
  <conditionalFormatting sqref="C15:G15">
    <cfRule type="cellIs" dxfId="89" priority="73" operator="between">
      <formula>4</formula>
      <formula>7</formula>
    </cfRule>
    <cfRule type="cellIs" dxfId="88" priority="74" operator="equal">
      <formula>0</formula>
    </cfRule>
    <cfRule type="cellIs" dxfId="87" priority="75" operator="lessThan">
      <formula>3</formula>
    </cfRule>
    <cfRule type="cellIs" dxfId="86" priority="76" operator="greaterThan">
      <formula>7</formula>
    </cfRule>
    <cfRule type="cellIs" dxfId="85" priority="77" operator="greaterThan">
      <formula>8</formula>
    </cfRule>
    <cfRule type="cellIs" dxfId="84" priority="78" operator="between">
      <formula>5</formula>
      <formula>7</formula>
    </cfRule>
    <cfRule type="cellIs" dxfId="83" priority="85" operator="equal">
      <formula>0</formula>
    </cfRule>
    <cfRule type="cellIs" dxfId="82" priority="86" operator="equal">
      <formula>0</formula>
    </cfRule>
    <cfRule type="cellIs" dxfId="81" priority="87" operator="lessThan">
      <formula>4</formula>
    </cfRule>
    <cfRule type="cellIs" dxfId="80" priority="88" operator="equal">
      <formula>0</formula>
    </cfRule>
    <cfRule type="cellIs" dxfId="79" priority="89" operator="lessThan">
      <formula>3</formula>
    </cfRule>
    <cfRule type="cellIs" dxfId="78" priority="90" operator="lessThan">
      <formula>3</formula>
    </cfRule>
  </conditionalFormatting>
  <conditionalFormatting sqref="C15:G15">
    <cfRule type="cellIs" dxfId="77" priority="79" operator="equal">
      <formula>0</formula>
    </cfRule>
    <cfRule type="cellIs" dxfId="76" priority="80" operator="equal">
      <formula>0</formula>
    </cfRule>
    <cfRule type="cellIs" dxfId="75" priority="81" operator="lessThan">
      <formula>4</formula>
    </cfRule>
    <cfRule type="cellIs" dxfId="74" priority="82" operator="equal">
      <formula>0</formula>
    </cfRule>
    <cfRule type="cellIs" dxfId="73" priority="83" operator="lessThan">
      <formula>3</formula>
    </cfRule>
    <cfRule type="cellIs" dxfId="72" priority="84" operator="lessThan">
      <formula>3</formula>
    </cfRule>
  </conditionalFormatting>
  <conditionalFormatting sqref="I22:M22">
    <cfRule type="cellIs" dxfId="71" priority="67" operator="greaterThan">
      <formula>8</formula>
    </cfRule>
    <cfRule type="cellIs" dxfId="70" priority="68" operator="between">
      <formula>3</formula>
      <formula>8</formula>
    </cfRule>
    <cfRule type="cellIs" dxfId="69" priority="69" operator="equal">
      <formula>0</formula>
    </cfRule>
    <cfRule type="cellIs" dxfId="68" priority="70" operator="between">
      <formula>4</formula>
      <formula>8</formula>
    </cfRule>
    <cfRule type="cellIs" dxfId="67" priority="71" operator="lessThan">
      <formula>3</formula>
    </cfRule>
    <cfRule type="cellIs" dxfId="66" priority="72" operator="greaterThan">
      <formula>9</formula>
    </cfRule>
  </conditionalFormatting>
  <conditionalFormatting sqref="I22:M22">
    <cfRule type="cellIs" dxfId="65" priority="49" operator="between">
      <formula>4</formula>
      <formula>7</formula>
    </cfRule>
    <cfRule type="cellIs" dxfId="64" priority="50" operator="equal">
      <formula>0</formula>
    </cfRule>
    <cfRule type="cellIs" dxfId="63" priority="51" operator="lessThan">
      <formula>3</formula>
    </cfRule>
    <cfRule type="cellIs" dxfId="62" priority="52" operator="greaterThan">
      <formula>7</formula>
    </cfRule>
    <cfRule type="cellIs" dxfId="61" priority="53" operator="greaterThan">
      <formula>8</formula>
    </cfRule>
    <cfRule type="cellIs" dxfId="60" priority="54" operator="between">
      <formula>5</formula>
      <formula>7</formula>
    </cfRule>
    <cfRule type="cellIs" dxfId="59" priority="61" operator="equal">
      <formula>0</formula>
    </cfRule>
    <cfRule type="cellIs" dxfId="58" priority="62" operator="equal">
      <formula>0</formula>
    </cfRule>
    <cfRule type="cellIs" dxfId="57" priority="63" operator="lessThan">
      <formula>4</formula>
    </cfRule>
    <cfRule type="cellIs" dxfId="56" priority="64" operator="equal">
      <formula>0</formula>
    </cfRule>
    <cfRule type="cellIs" dxfId="55" priority="65" operator="lessThan">
      <formula>3</formula>
    </cfRule>
    <cfRule type="cellIs" dxfId="54" priority="66" operator="lessThan">
      <formula>3</formula>
    </cfRule>
  </conditionalFormatting>
  <conditionalFormatting sqref="I22:M22">
    <cfRule type="cellIs" dxfId="53" priority="55" operator="equal">
      <formula>0</formula>
    </cfRule>
    <cfRule type="cellIs" dxfId="52" priority="56" operator="equal">
      <formula>0</formula>
    </cfRule>
    <cfRule type="cellIs" dxfId="51" priority="57" operator="lessThan">
      <formula>4</formula>
    </cfRule>
    <cfRule type="cellIs" dxfId="50" priority="58" operator="equal">
      <formula>0</formula>
    </cfRule>
    <cfRule type="cellIs" dxfId="49" priority="59" operator="lessThan">
      <formula>3</formula>
    </cfRule>
    <cfRule type="cellIs" dxfId="48" priority="60" operator="lessThan">
      <formula>3</formula>
    </cfRule>
  </conditionalFormatting>
  <conditionalFormatting sqref="I23:M23">
    <cfRule type="cellIs" dxfId="47" priority="43" operator="greaterThan">
      <formula>8</formula>
    </cfRule>
    <cfRule type="cellIs" dxfId="46" priority="44" operator="between">
      <formula>3</formula>
      <formula>8</formula>
    </cfRule>
    <cfRule type="cellIs" dxfId="45" priority="45" operator="equal">
      <formula>0</formula>
    </cfRule>
    <cfRule type="cellIs" dxfId="44" priority="46" operator="between">
      <formula>4</formula>
      <formula>8</formula>
    </cfRule>
    <cfRule type="cellIs" dxfId="43" priority="47" operator="lessThan">
      <formula>3</formula>
    </cfRule>
    <cfRule type="cellIs" dxfId="42" priority="48" operator="greaterThan">
      <formula>9</formula>
    </cfRule>
  </conditionalFormatting>
  <conditionalFormatting sqref="I23:M23">
    <cfRule type="cellIs" dxfId="41" priority="25" operator="between">
      <formula>4</formula>
      <formula>7</formula>
    </cfRule>
    <cfRule type="cellIs" dxfId="40" priority="26" operator="equal">
      <formula>0</formula>
    </cfRule>
    <cfRule type="cellIs" dxfId="39" priority="27" operator="lessThan">
      <formula>3</formula>
    </cfRule>
    <cfRule type="cellIs" dxfId="38" priority="28" operator="greaterThan">
      <formula>7</formula>
    </cfRule>
    <cfRule type="cellIs" dxfId="37" priority="29" operator="greaterThan">
      <formula>8</formula>
    </cfRule>
    <cfRule type="cellIs" dxfId="36" priority="30" operator="between">
      <formula>5</formula>
      <formula>7</formula>
    </cfRule>
    <cfRule type="cellIs" dxfId="35" priority="37" operator="equal">
      <formula>0</formula>
    </cfRule>
    <cfRule type="cellIs" dxfId="34" priority="38" operator="equal">
      <formula>0</formula>
    </cfRule>
    <cfRule type="cellIs" dxfId="33" priority="39" operator="lessThan">
      <formula>4</formula>
    </cfRule>
    <cfRule type="cellIs" dxfId="32" priority="40" operator="equal">
      <formula>0</formula>
    </cfRule>
    <cfRule type="cellIs" dxfId="31" priority="41" operator="lessThan">
      <formula>3</formula>
    </cfRule>
    <cfRule type="cellIs" dxfId="30" priority="42" operator="lessThan">
      <formula>3</formula>
    </cfRule>
  </conditionalFormatting>
  <conditionalFormatting sqref="I23:M23">
    <cfRule type="cellIs" dxfId="29" priority="31" operator="equal">
      <formula>0</formula>
    </cfRule>
    <cfRule type="cellIs" dxfId="28" priority="32" operator="equal">
      <formula>0</formula>
    </cfRule>
    <cfRule type="cellIs" dxfId="27" priority="33" operator="lessThan">
      <formula>4</formula>
    </cfRule>
    <cfRule type="cellIs" dxfId="26" priority="34" operator="equal">
      <formula>0</formula>
    </cfRule>
    <cfRule type="cellIs" dxfId="25" priority="35" operator="lessThan">
      <formula>3</formula>
    </cfRule>
    <cfRule type="cellIs" dxfId="24" priority="36" operator="lessThan">
      <formula>3</formula>
    </cfRule>
  </conditionalFormatting>
  <conditionalFormatting sqref="I27:M27">
    <cfRule type="cellIs" dxfId="23" priority="19" operator="greaterThan">
      <formula>8</formula>
    </cfRule>
    <cfRule type="cellIs" dxfId="22" priority="20" operator="between">
      <formula>3</formula>
      <formula>8</formula>
    </cfRule>
    <cfRule type="cellIs" dxfId="21" priority="21" operator="equal">
      <formula>0</formula>
    </cfRule>
    <cfRule type="cellIs" dxfId="20" priority="22" operator="between">
      <formula>4</formula>
      <formula>8</formula>
    </cfRule>
    <cfRule type="cellIs" dxfId="19" priority="23" operator="lessThan">
      <formula>3</formula>
    </cfRule>
    <cfRule type="cellIs" dxfId="18" priority="24" operator="greaterThan">
      <formula>9</formula>
    </cfRule>
  </conditionalFormatting>
  <conditionalFormatting sqref="I27:M27">
    <cfRule type="cellIs" dxfId="17" priority="1" operator="between">
      <formula>4</formula>
      <formula>7</formula>
    </cfRule>
    <cfRule type="cellIs" dxfId="16" priority="2" operator="equal">
      <formula>0</formula>
    </cfRule>
    <cfRule type="cellIs" dxfId="15" priority="3" operator="lessThan">
      <formula>3</formula>
    </cfRule>
    <cfRule type="cellIs" dxfId="14" priority="4" operator="greaterThan">
      <formula>7</formula>
    </cfRule>
    <cfRule type="cellIs" dxfId="13" priority="5" operator="greaterThan">
      <formula>8</formula>
    </cfRule>
    <cfRule type="cellIs" dxfId="12" priority="6" operator="between">
      <formula>5</formula>
      <formula>7</formula>
    </cfRule>
    <cfRule type="cellIs" dxfId="11" priority="13" operator="equal">
      <formula>0</formula>
    </cfRule>
    <cfRule type="cellIs" dxfId="10" priority="14" operator="equal">
      <formula>0</formula>
    </cfRule>
    <cfRule type="cellIs" dxfId="9" priority="15" operator="lessThan">
      <formula>4</formula>
    </cfRule>
    <cfRule type="cellIs" dxfId="8" priority="16" operator="equal">
      <formula>0</formula>
    </cfRule>
    <cfRule type="cellIs" dxfId="7" priority="17" operator="lessThan">
      <formula>3</formula>
    </cfRule>
    <cfRule type="cellIs" dxfId="6" priority="18" operator="lessThan">
      <formula>3</formula>
    </cfRule>
  </conditionalFormatting>
  <conditionalFormatting sqref="I27:M27">
    <cfRule type="cellIs" dxfId="5" priority="7" operator="equal">
      <formula>0</formula>
    </cfRule>
    <cfRule type="cellIs" dxfId="4" priority="8" operator="equal">
      <formula>0</formula>
    </cfRule>
    <cfRule type="cellIs" dxfId="3" priority="9" operator="lessThan">
      <formula>4</formula>
    </cfRule>
    <cfRule type="cellIs" dxfId="2" priority="10" operator="equal">
      <formula>0</formula>
    </cfRule>
    <cfRule type="cellIs" dxfId="1" priority="11" operator="lessThan">
      <formula>3</formula>
    </cfRule>
    <cfRule type="cellIs" dxfId="0" priority="12" operator="lessThan">
      <formula>3</formula>
    </cfRule>
  </conditionalFormatting>
  <dataValidations count="1">
    <dataValidation type="whole" allowBlank="1" showInputMessage="1" showErrorMessage="1" sqref="C31:G31 I31:M31 I10:M10 O31:S31 U30:Y40 O10:S28 I13:M19 C10:G28 U10:Y28 I25:M28 I22:M23" xr:uid="{00000000-0002-0000-0300-000000000000}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topLeftCell="A7" workbookViewId="0">
      <selection activeCell="P23" sqref="P23"/>
    </sheetView>
  </sheetViews>
  <sheetFormatPr baseColWidth="10" defaultColWidth="8.83203125" defaultRowHeight="12" x14ac:dyDescent="0.15"/>
  <cols>
    <col min="1" max="1" width="8.83203125" style="1"/>
    <col min="2" max="2" width="30" style="1" bestFit="1" customWidth="1"/>
    <col min="3" max="5" width="8.83203125" style="1"/>
    <col min="6" max="6" width="10.5" style="1" customWidth="1"/>
    <col min="7" max="16384" width="8.83203125" style="1"/>
  </cols>
  <sheetData>
    <row r="1" spans="1:14" ht="40" thickBot="1" x14ac:dyDescent="0.2">
      <c r="A1" s="3" t="s">
        <v>35</v>
      </c>
      <c r="B1" s="3" t="s">
        <v>36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41</v>
      </c>
      <c r="M1" s="4" t="s">
        <v>42</v>
      </c>
      <c r="N1" s="24" t="s">
        <v>43</v>
      </c>
    </row>
    <row r="2" spans="1:14" x14ac:dyDescent="0.15">
      <c r="A2" s="2">
        <f>stage1!A10</f>
        <v>1367</v>
      </c>
      <c r="B2" s="2" t="str">
        <f>stage2!B10</f>
        <v>Afaf Umair</v>
      </c>
      <c r="C2" s="2">
        <f>stage2!C10+stage2!I10+stage2!O10+stage2!U10</f>
        <v>30</v>
      </c>
      <c r="D2" s="2">
        <f>stage2!D10+stage2!J10+stage2!P10+stage2!V10</f>
        <v>24</v>
      </c>
      <c r="E2" s="2">
        <f>stage2!E10+stage2!K10+stage2!Q10+stage2!W10</f>
        <v>25</v>
      </c>
      <c r="F2" s="2">
        <f>stage2!F10+stage2!L10+stage2!R10+stage2!X10</f>
        <v>33</v>
      </c>
      <c r="G2" s="2">
        <f>stage2!G10+stage2!M10+stage2!S10+stage2!Y10</f>
        <v>30</v>
      </c>
      <c r="H2" s="2">
        <f t="shared" ref="H2" si="0">SUM(C2:G2)</f>
        <v>142</v>
      </c>
      <c r="I2" s="25">
        <f>C2/40</f>
        <v>0.75</v>
      </c>
      <c r="J2" s="25">
        <f>D2/40</f>
        <v>0.6</v>
      </c>
      <c r="K2" s="25">
        <f>E2/40</f>
        <v>0.625</v>
      </c>
      <c r="L2" s="25">
        <f>F2/40</f>
        <v>0.82499999999999996</v>
      </c>
      <c r="M2" s="25">
        <f>G2/40</f>
        <v>0.75</v>
      </c>
      <c r="N2" s="26">
        <f>AVERAGE(I2:M2)</f>
        <v>0.71</v>
      </c>
    </row>
    <row r="3" spans="1:14" x14ac:dyDescent="0.15">
      <c r="A3" s="2">
        <f>stage1!A11</f>
        <v>1918</v>
      </c>
      <c r="B3" s="2" t="str">
        <f>stage2!B11</f>
        <v>Maahrukh Ashraf Siddiqui</v>
      </c>
      <c r="C3" s="2">
        <f>stage2!C11+stage2!I11+stage2!O11+stage2!U11</f>
        <v>24</v>
      </c>
      <c r="D3" s="2">
        <f>stage2!D11+stage2!J11+stage2!P11+stage2!V11</f>
        <v>21</v>
      </c>
      <c r="E3" s="2">
        <f>stage2!E11+stage2!K11+stage2!Q11+stage2!W11</f>
        <v>23</v>
      </c>
      <c r="F3" s="2">
        <f>stage2!F11+stage2!L11+stage2!R11+stage2!X11</f>
        <v>26</v>
      </c>
      <c r="G3" s="2">
        <f>stage2!G11+stage2!M11+stage2!S11+stage2!Y11</f>
        <v>24</v>
      </c>
      <c r="H3" s="2">
        <f t="shared" ref="H3:H26" si="1">SUM(C3:G3)</f>
        <v>118</v>
      </c>
      <c r="I3" s="25">
        <f t="shared" ref="I3:I26" si="2">C3/40</f>
        <v>0.6</v>
      </c>
      <c r="J3" s="25">
        <f t="shared" ref="J3:J26" si="3">D3/40</f>
        <v>0.52500000000000002</v>
      </c>
      <c r="K3" s="25">
        <f t="shared" ref="K3:K26" si="4">E3/40</f>
        <v>0.57499999999999996</v>
      </c>
      <c r="L3" s="25">
        <f t="shared" ref="L3:L26" si="5">F3/40</f>
        <v>0.65</v>
      </c>
      <c r="M3" s="25">
        <f t="shared" ref="M3:M26" si="6">G3/40</f>
        <v>0.6</v>
      </c>
      <c r="N3" s="26">
        <f t="shared" ref="N3:N26" si="7">AVERAGE(I3:M3)</f>
        <v>0.59000000000000008</v>
      </c>
    </row>
    <row r="4" spans="1:14" x14ac:dyDescent="0.15">
      <c r="A4" s="2">
        <f>stage1!A12</f>
        <v>2010</v>
      </c>
      <c r="B4" s="2" t="str">
        <f>stage2!B12</f>
        <v>Muhammad Mustafa Ali</v>
      </c>
      <c r="C4" s="2">
        <f>stage2!C12+stage2!I12+stage2!O12+stage2!U12</f>
        <v>24</v>
      </c>
      <c r="D4" s="2">
        <f>stage2!D12+stage2!J12+stage2!P12+stage2!V12</f>
        <v>21</v>
      </c>
      <c r="E4" s="2">
        <f>stage2!E12+stage2!K12+stage2!Q12+stage2!W12</f>
        <v>23</v>
      </c>
      <c r="F4" s="2">
        <f>stage2!F12+stage2!L12+stage2!R12+stage2!X12</f>
        <v>27</v>
      </c>
      <c r="G4" s="2">
        <f>stage2!G12+stage2!M12+stage2!S12+stage2!Y12</f>
        <v>24</v>
      </c>
      <c r="H4" s="2">
        <f t="shared" si="1"/>
        <v>119</v>
      </c>
      <c r="I4" s="25">
        <f t="shared" si="2"/>
        <v>0.6</v>
      </c>
      <c r="J4" s="25">
        <f t="shared" si="3"/>
        <v>0.52500000000000002</v>
      </c>
      <c r="K4" s="25">
        <f t="shared" si="4"/>
        <v>0.57499999999999996</v>
      </c>
      <c r="L4" s="25">
        <f t="shared" si="5"/>
        <v>0.67500000000000004</v>
      </c>
      <c r="M4" s="25">
        <f t="shared" si="6"/>
        <v>0.6</v>
      </c>
      <c r="N4" s="26">
        <f t="shared" si="7"/>
        <v>0.59499999999999997</v>
      </c>
    </row>
    <row r="5" spans="1:14" x14ac:dyDescent="0.15">
      <c r="A5" s="2">
        <f>stage1!A13</f>
        <v>2102</v>
      </c>
      <c r="B5" s="2" t="str">
        <f>stage2!B13</f>
        <v>Anfal Zehra</v>
      </c>
      <c r="C5" s="2">
        <f>stage2!C13+stage2!I13+stage2!O13+stage2!U13</f>
        <v>26</v>
      </c>
      <c r="D5" s="2">
        <f>stage2!D13+stage2!J13+stage2!P13+stage2!V13</f>
        <v>22</v>
      </c>
      <c r="E5" s="2">
        <f>stage2!E13+stage2!K13+stage2!Q13+stage2!W13</f>
        <v>24</v>
      </c>
      <c r="F5" s="2">
        <f>stage2!F13+stage2!L13+stage2!R13+stage2!X13</f>
        <v>28</v>
      </c>
      <c r="G5" s="2">
        <f>stage2!G13+stage2!M13+stage2!S13+stage2!Y13</f>
        <v>26</v>
      </c>
      <c r="H5" s="2">
        <f t="shared" ref="H5" si="8">SUM(C5:G5)</f>
        <v>126</v>
      </c>
      <c r="I5" s="25">
        <f t="shared" ref="I5" si="9">C5/40</f>
        <v>0.65</v>
      </c>
      <c r="J5" s="25">
        <f t="shared" ref="J5" si="10">D5/40</f>
        <v>0.55000000000000004</v>
      </c>
      <c r="K5" s="25">
        <f t="shared" ref="K5" si="11">E5/40</f>
        <v>0.6</v>
      </c>
      <c r="L5" s="25">
        <f t="shared" ref="L5" si="12">F5/40</f>
        <v>0.7</v>
      </c>
      <c r="M5" s="25">
        <f t="shared" ref="M5" si="13">G5/40</f>
        <v>0.65</v>
      </c>
      <c r="N5" s="26">
        <f t="shared" ref="N5" si="14">AVERAGE(I5:M5)</f>
        <v>0.63</v>
      </c>
    </row>
    <row r="6" spans="1:14" x14ac:dyDescent="0.15">
      <c r="A6" s="2">
        <f>stage1!A14</f>
        <v>2113</v>
      </c>
      <c r="B6" s="2" t="str">
        <f>stage2!B14</f>
        <v>Eshaal Fatima</v>
      </c>
      <c r="C6" s="2">
        <f>stage2!C14+stage2!I14+stage2!O14+stage2!U14</f>
        <v>26</v>
      </c>
      <c r="D6" s="2">
        <f>stage2!D14+stage2!J14+stage2!P14+stage2!V14</f>
        <v>22</v>
      </c>
      <c r="E6" s="2">
        <f>stage2!E14+stage2!K14+stage2!Q14+stage2!W14</f>
        <v>24</v>
      </c>
      <c r="F6" s="2">
        <f>stage2!F14+stage2!L14+stage2!R14+stage2!X14</f>
        <v>28</v>
      </c>
      <c r="G6" s="2">
        <f>stage2!G14+stage2!M14+stage2!S14+stage2!Y14</f>
        <v>26</v>
      </c>
      <c r="H6" s="2">
        <f t="shared" si="1"/>
        <v>126</v>
      </c>
      <c r="I6" s="25">
        <f t="shared" si="2"/>
        <v>0.65</v>
      </c>
      <c r="J6" s="25">
        <f t="shared" si="3"/>
        <v>0.55000000000000004</v>
      </c>
      <c r="K6" s="25">
        <f t="shared" si="4"/>
        <v>0.6</v>
      </c>
      <c r="L6" s="25">
        <f t="shared" si="5"/>
        <v>0.7</v>
      </c>
      <c r="M6" s="25">
        <f t="shared" si="6"/>
        <v>0.65</v>
      </c>
      <c r="N6" s="26">
        <f t="shared" si="7"/>
        <v>0.63</v>
      </c>
    </row>
    <row r="7" spans="1:14" x14ac:dyDescent="0.15">
      <c r="A7" s="2">
        <f>stage1!A15</f>
        <v>2142</v>
      </c>
      <c r="B7" s="2" t="str">
        <f>stage2!B15</f>
        <v>Syeda Sakina Shamlan Ali</v>
      </c>
      <c r="C7" s="2">
        <f>stage2!C15+stage2!I15+stage2!O15+stage2!U15</f>
        <v>26</v>
      </c>
      <c r="D7" s="2">
        <f>stage2!D15+stage2!J15+stage2!P15+stage2!V15</f>
        <v>22</v>
      </c>
      <c r="E7" s="2">
        <f>stage2!E15+stage2!K15+stage2!Q15+stage2!W15</f>
        <v>24</v>
      </c>
      <c r="F7" s="2">
        <f>stage2!F15+stage2!L15+stage2!R15+stage2!X15</f>
        <v>28</v>
      </c>
      <c r="G7" s="2">
        <f>stage2!G15+stage2!M15+stage2!S15+stage2!Y15</f>
        <v>26</v>
      </c>
      <c r="H7" s="2">
        <f t="shared" si="1"/>
        <v>126</v>
      </c>
      <c r="I7" s="25">
        <f t="shared" si="2"/>
        <v>0.65</v>
      </c>
      <c r="J7" s="25">
        <f t="shared" si="3"/>
        <v>0.55000000000000004</v>
      </c>
      <c r="K7" s="25">
        <f t="shared" si="4"/>
        <v>0.6</v>
      </c>
      <c r="L7" s="25">
        <f t="shared" si="5"/>
        <v>0.7</v>
      </c>
      <c r="M7" s="25">
        <f t="shared" si="6"/>
        <v>0.65</v>
      </c>
      <c r="N7" s="26">
        <f t="shared" si="7"/>
        <v>0.63</v>
      </c>
    </row>
    <row r="8" spans="1:14" x14ac:dyDescent="0.15">
      <c r="A8" s="2">
        <f>stage1!A16</f>
        <v>2150</v>
      </c>
      <c r="B8" s="2" t="str">
        <f>stage2!B16</f>
        <v>Muhammad Aariz</v>
      </c>
      <c r="C8" s="2">
        <f>stage2!C16+stage2!I16+stage2!O16+stage2!U16</f>
        <v>25</v>
      </c>
      <c r="D8" s="2">
        <f>stage2!D16+stage2!J16+stage2!P16+stage2!V16</f>
        <v>21</v>
      </c>
      <c r="E8" s="2">
        <f>stage2!E16+stage2!K16+stage2!Q16+stage2!W16</f>
        <v>23</v>
      </c>
      <c r="F8" s="2">
        <f>stage2!F16+stage2!L16+stage2!R16+stage2!X16</f>
        <v>27</v>
      </c>
      <c r="G8" s="2">
        <f>stage2!G16+stage2!M16+stage2!S16+stage2!Y16</f>
        <v>25</v>
      </c>
      <c r="H8" s="2">
        <f t="shared" si="1"/>
        <v>121</v>
      </c>
      <c r="I8" s="25">
        <f t="shared" si="2"/>
        <v>0.625</v>
      </c>
      <c r="J8" s="25">
        <f t="shared" si="3"/>
        <v>0.52500000000000002</v>
      </c>
      <c r="K8" s="25">
        <f t="shared" si="4"/>
        <v>0.57499999999999996</v>
      </c>
      <c r="L8" s="25">
        <f t="shared" si="5"/>
        <v>0.67500000000000004</v>
      </c>
      <c r="M8" s="25">
        <f t="shared" si="6"/>
        <v>0.625</v>
      </c>
      <c r="N8" s="26">
        <f t="shared" si="7"/>
        <v>0.60499999999999998</v>
      </c>
    </row>
    <row r="9" spans="1:14" x14ac:dyDescent="0.15">
      <c r="A9" s="2">
        <f>stage1!A17</f>
        <v>2166</v>
      </c>
      <c r="B9" s="2" t="str">
        <f>stage2!B17</f>
        <v>Muhammad Ayyan Jadoon</v>
      </c>
      <c r="C9" s="2">
        <f>stage2!C17+stage2!I17+stage2!O17+stage2!U17</f>
        <v>31</v>
      </c>
      <c r="D9" s="2">
        <f>stage2!D17+stage2!J17+stage2!P17+stage2!V17</f>
        <v>27</v>
      </c>
      <c r="E9" s="2">
        <f>stage2!E17+stage2!K17+stage2!Q17+stage2!W17</f>
        <v>28</v>
      </c>
      <c r="F9" s="2">
        <f>stage2!F17+stage2!L17+stage2!R17+stage2!X17</f>
        <v>33</v>
      </c>
      <c r="G9" s="2">
        <f>stage2!G17+stage2!M17+stage2!S17+stage2!Y17</f>
        <v>33</v>
      </c>
      <c r="H9" s="2">
        <f t="shared" si="1"/>
        <v>152</v>
      </c>
      <c r="I9" s="25">
        <f t="shared" si="2"/>
        <v>0.77500000000000002</v>
      </c>
      <c r="J9" s="25">
        <f t="shared" si="3"/>
        <v>0.67500000000000004</v>
      </c>
      <c r="K9" s="25">
        <f t="shared" si="4"/>
        <v>0.7</v>
      </c>
      <c r="L9" s="25">
        <f t="shared" si="5"/>
        <v>0.82499999999999996</v>
      </c>
      <c r="M9" s="25">
        <f t="shared" si="6"/>
        <v>0.82499999999999996</v>
      </c>
      <c r="N9" s="26">
        <f t="shared" si="7"/>
        <v>0.76000000000000012</v>
      </c>
    </row>
    <row r="10" spans="1:14" x14ac:dyDescent="0.15">
      <c r="A10" s="2">
        <f>stage1!A18</f>
        <v>2497</v>
      </c>
      <c r="B10" s="2" t="str">
        <f>stage2!B18</f>
        <v>Taha Kashif</v>
      </c>
      <c r="C10" s="2">
        <f>stage2!C18+stage2!I18+stage2!O18+stage2!U18</f>
        <v>31</v>
      </c>
      <c r="D10" s="2">
        <f>stage2!D18+stage2!J18+stage2!P18+stage2!V18</f>
        <v>24</v>
      </c>
      <c r="E10" s="2">
        <f>stage2!E18+stage2!K18+stage2!Q18+stage2!W18</f>
        <v>25</v>
      </c>
      <c r="F10" s="2">
        <f>stage2!F18+stage2!L18+stage2!R18+stage2!X18</f>
        <v>32</v>
      </c>
      <c r="G10" s="2">
        <f>stage2!G18+stage2!M18+stage2!S18+stage2!Y18</f>
        <v>31</v>
      </c>
      <c r="H10" s="2">
        <f t="shared" si="1"/>
        <v>143</v>
      </c>
      <c r="I10" s="25">
        <f t="shared" si="2"/>
        <v>0.77500000000000002</v>
      </c>
      <c r="J10" s="25">
        <f t="shared" si="3"/>
        <v>0.6</v>
      </c>
      <c r="K10" s="25">
        <f t="shared" si="4"/>
        <v>0.625</v>
      </c>
      <c r="L10" s="25">
        <f t="shared" si="5"/>
        <v>0.8</v>
      </c>
      <c r="M10" s="25">
        <f t="shared" si="6"/>
        <v>0.77500000000000002</v>
      </c>
      <c r="N10" s="26">
        <f t="shared" si="7"/>
        <v>0.71499999999999997</v>
      </c>
    </row>
    <row r="11" spans="1:14" x14ac:dyDescent="0.15">
      <c r="A11" s="2">
        <f>stage1!A19</f>
        <v>2699</v>
      </c>
      <c r="B11" s="2" t="str">
        <f>stage2!B19</f>
        <v>Abdul Moez</v>
      </c>
      <c r="C11" s="2">
        <f>stage2!C19+stage2!I19+stage2!O19+stage2!U19</f>
        <v>26</v>
      </c>
      <c r="D11" s="2">
        <f>stage2!D19+stage2!J19+stage2!P19+stage2!V19</f>
        <v>22</v>
      </c>
      <c r="E11" s="2">
        <f>stage2!E19+stage2!K19+stage2!Q19+stage2!W19</f>
        <v>24</v>
      </c>
      <c r="F11" s="2">
        <f>stage2!F19+stage2!L19+stage2!R19+stage2!X19</f>
        <v>28</v>
      </c>
      <c r="G11" s="2">
        <f>stage2!G19+stage2!M19+stage2!S19+stage2!Y19</f>
        <v>26</v>
      </c>
      <c r="H11" s="2">
        <f t="shared" si="1"/>
        <v>126</v>
      </c>
      <c r="I11" s="25">
        <f t="shared" si="2"/>
        <v>0.65</v>
      </c>
      <c r="J11" s="25">
        <f t="shared" si="3"/>
        <v>0.55000000000000004</v>
      </c>
      <c r="K11" s="25">
        <f t="shared" si="4"/>
        <v>0.6</v>
      </c>
      <c r="L11" s="25">
        <f t="shared" si="5"/>
        <v>0.7</v>
      </c>
      <c r="M11" s="25">
        <f t="shared" si="6"/>
        <v>0.65</v>
      </c>
      <c r="N11" s="26">
        <f t="shared" si="7"/>
        <v>0.63</v>
      </c>
    </row>
    <row r="12" spans="1:14" x14ac:dyDescent="0.15">
      <c r="A12" s="2">
        <f>stage1!A20</f>
        <v>2913</v>
      </c>
      <c r="B12" s="2" t="str">
        <f>stage2!B20</f>
        <v>Faiqa Arshad Mughal</v>
      </c>
      <c r="C12" s="2">
        <f>stage2!C20+stage2!I20+stage2!O20+stage2!U20</f>
        <v>26</v>
      </c>
      <c r="D12" s="2">
        <f>stage2!D20+stage2!J20+stage2!P20+stage2!V20</f>
        <v>22</v>
      </c>
      <c r="E12" s="2">
        <f>stage2!E20+stage2!K20+stage2!Q20+stage2!W20</f>
        <v>24</v>
      </c>
      <c r="F12" s="2">
        <f>stage2!F20+stage2!L20+stage2!R20+stage2!X20</f>
        <v>28</v>
      </c>
      <c r="G12" s="2">
        <f>stage2!G20+stage2!M20+stage2!S20+stage2!Y20</f>
        <v>24</v>
      </c>
      <c r="H12" s="2">
        <f t="shared" si="1"/>
        <v>124</v>
      </c>
      <c r="I12" s="25">
        <f t="shared" si="2"/>
        <v>0.65</v>
      </c>
      <c r="J12" s="25">
        <f t="shared" si="3"/>
        <v>0.55000000000000004</v>
      </c>
      <c r="K12" s="25">
        <f t="shared" si="4"/>
        <v>0.6</v>
      </c>
      <c r="L12" s="25">
        <f t="shared" si="5"/>
        <v>0.7</v>
      </c>
      <c r="M12" s="25">
        <f t="shared" si="6"/>
        <v>0.6</v>
      </c>
      <c r="N12" s="26">
        <f t="shared" si="7"/>
        <v>0.62</v>
      </c>
    </row>
    <row r="13" spans="1:14" x14ac:dyDescent="0.15">
      <c r="A13" s="2">
        <f>stage1!A21</f>
        <v>3018</v>
      </c>
      <c r="B13" s="2" t="str">
        <f>stage2!B21</f>
        <v>Mahd Ahmed Syed</v>
      </c>
      <c r="C13" s="2">
        <f>stage2!C21+stage2!I21+stage2!O21+stage2!U21</f>
        <v>26</v>
      </c>
      <c r="D13" s="2">
        <f>stage2!D21+stage2!J21+stage2!P21+stage2!V21</f>
        <v>22</v>
      </c>
      <c r="E13" s="2">
        <f>stage2!E21+stage2!K21+stage2!Q21+stage2!W21</f>
        <v>24</v>
      </c>
      <c r="F13" s="2">
        <f>stage2!F21+stage2!L21+stage2!R21+stage2!X21</f>
        <v>28</v>
      </c>
      <c r="G13" s="2">
        <f>stage2!G21+stage2!M21+stage2!S21+stage2!Y21</f>
        <v>24</v>
      </c>
      <c r="H13" s="2">
        <f t="shared" si="1"/>
        <v>124</v>
      </c>
      <c r="I13" s="25">
        <f t="shared" si="2"/>
        <v>0.65</v>
      </c>
      <c r="J13" s="25">
        <f t="shared" si="3"/>
        <v>0.55000000000000004</v>
      </c>
      <c r="K13" s="25">
        <f t="shared" si="4"/>
        <v>0.6</v>
      </c>
      <c r="L13" s="25">
        <f t="shared" si="5"/>
        <v>0.7</v>
      </c>
      <c r="M13" s="25">
        <f t="shared" si="6"/>
        <v>0.6</v>
      </c>
      <c r="N13" s="26">
        <f t="shared" si="7"/>
        <v>0.62</v>
      </c>
    </row>
    <row r="14" spans="1:14" x14ac:dyDescent="0.15">
      <c r="A14" s="2">
        <f>stage1!A22</f>
        <v>3134</v>
      </c>
      <c r="B14" s="2" t="str">
        <f>stage2!B22</f>
        <v>Mohammad Hassan Usama</v>
      </c>
      <c r="C14" s="2">
        <f>stage2!C22+stage2!I22+stage2!O22+stage2!U22</f>
        <v>25</v>
      </c>
      <c r="D14" s="2">
        <f>stage2!D22+stage2!J22+stage2!P22+stage2!V22</f>
        <v>21</v>
      </c>
      <c r="E14" s="2">
        <f>stage2!E22+stage2!K22+stage2!Q22+stage2!W22</f>
        <v>23</v>
      </c>
      <c r="F14" s="2">
        <f>stage2!F22+stage2!L22+stage2!R22+stage2!X22</f>
        <v>27</v>
      </c>
      <c r="G14" s="2">
        <f>stage2!G22+stage2!M22+stage2!S22+stage2!Y22</f>
        <v>25</v>
      </c>
      <c r="H14" s="2">
        <f t="shared" si="1"/>
        <v>121</v>
      </c>
      <c r="I14" s="25">
        <f t="shared" si="2"/>
        <v>0.625</v>
      </c>
      <c r="J14" s="25">
        <f t="shared" si="3"/>
        <v>0.52500000000000002</v>
      </c>
      <c r="K14" s="25">
        <f t="shared" si="4"/>
        <v>0.57499999999999996</v>
      </c>
      <c r="L14" s="25">
        <f t="shared" si="5"/>
        <v>0.67500000000000004</v>
      </c>
      <c r="M14" s="25">
        <f t="shared" si="6"/>
        <v>0.625</v>
      </c>
      <c r="N14" s="26">
        <f t="shared" si="7"/>
        <v>0.60499999999999998</v>
      </c>
    </row>
    <row r="15" spans="1:14" x14ac:dyDescent="0.15">
      <c r="A15" s="2">
        <f>stage1!A23</f>
        <v>3158</v>
      </c>
      <c r="B15" s="2" t="str">
        <f>stage2!B23</f>
        <v>Maryam Nadeem Ubharay</v>
      </c>
      <c r="C15" s="2">
        <f>stage2!C23+stage2!I23+stage2!O23+stage2!U23</f>
        <v>25</v>
      </c>
      <c r="D15" s="2">
        <f>stage2!D23+stage2!J23+stage2!P23+stage2!V23</f>
        <v>21</v>
      </c>
      <c r="E15" s="2">
        <f>stage2!E23+stage2!K23+stage2!Q23+stage2!W23</f>
        <v>23</v>
      </c>
      <c r="F15" s="2">
        <f>stage2!F23+stage2!L23+stage2!R23+stage2!X23</f>
        <v>27</v>
      </c>
      <c r="G15" s="2">
        <f>stage2!G23+stage2!M23+stage2!S23+stage2!Y23</f>
        <v>25</v>
      </c>
      <c r="H15" s="2">
        <f t="shared" si="1"/>
        <v>121</v>
      </c>
      <c r="I15" s="25">
        <f t="shared" si="2"/>
        <v>0.625</v>
      </c>
      <c r="J15" s="25">
        <f t="shared" si="3"/>
        <v>0.52500000000000002</v>
      </c>
      <c r="K15" s="25">
        <f t="shared" si="4"/>
        <v>0.57499999999999996</v>
      </c>
      <c r="L15" s="25">
        <f t="shared" si="5"/>
        <v>0.67500000000000004</v>
      </c>
      <c r="M15" s="25">
        <f t="shared" si="6"/>
        <v>0.625</v>
      </c>
      <c r="N15" s="26">
        <f t="shared" si="7"/>
        <v>0.60499999999999998</v>
      </c>
    </row>
    <row r="16" spans="1:14" x14ac:dyDescent="0.15">
      <c r="A16" s="2">
        <f>stage1!A24</f>
        <v>3185</v>
      </c>
      <c r="B16" s="2" t="str">
        <f>stage2!B24</f>
        <v>Dua Rafiq</v>
      </c>
      <c r="C16" s="2">
        <f>stage2!C24+stage2!I24+stage2!O24+stage2!U24</f>
        <v>29</v>
      </c>
      <c r="D16" s="2">
        <f>stage2!D24+stage2!J24+stage2!P24+stage2!V24</f>
        <v>25</v>
      </c>
      <c r="E16" s="2">
        <f>stage2!E24+stage2!K24+stage2!Q24+stage2!W24</f>
        <v>25</v>
      </c>
      <c r="F16" s="2">
        <f>stage2!F24+stage2!L24+stage2!R24+stage2!X24</f>
        <v>33</v>
      </c>
      <c r="G16" s="2">
        <f>stage2!G24+stage2!M24+stage2!S24+stage2!Y24</f>
        <v>28</v>
      </c>
      <c r="H16" s="2">
        <f t="shared" si="1"/>
        <v>140</v>
      </c>
      <c r="I16" s="25">
        <f t="shared" si="2"/>
        <v>0.72499999999999998</v>
      </c>
      <c r="J16" s="25">
        <f t="shared" si="3"/>
        <v>0.625</v>
      </c>
      <c r="K16" s="25">
        <f t="shared" si="4"/>
        <v>0.625</v>
      </c>
      <c r="L16" s="25">
        <f t="shared" si="5"/>
        <v>0.82499999999999996</v>
      </c>
      <c r="M16" s="25">
        <f t="shared" si="6"/>
        <v>0.7</v>
      </c>
      <c r="N16" s="26">
        <f t="shared" si="7"/>
        <v>0.7</v>
      </c>
    </row>
    <row r="17" spans="1:14" x14ac:dyDescent="0.15">
      <c r="A17" s="2">
        <f>stage1!A25</f>
        <v>3618</v>
      </c>
      <c r="B17" s="2" t="str">
        <f>stage2!B25</f>
        <v>Aryan Ahmad</v>
      </c>
      <c r="C17" s="2">
        <f>stage2!C25+stage2!I25+stage2!O25+stage2!U25</f>
        <v>31</v>
      </c>
      <c r="D17" s="2">
        <f>stage2!D25+stage2!J25+stage2!P25+stage2!V25</f>
        <v>27</v>
      </c>
      <c r="E17" s="2">
        <f>stage2!E25+stage2!K25+stage2!Q25+stage2!W25</f>
        <v>28</v>
      </c>
      <c r="F17" s="2">
        <f>stage2!F25+stage2!L25+stage2!R25+stage2!X25</f>
        <v>33</v>
      </c>
      <c r="G17" s="2">
        <f>stage2!G25+stage2!M25+stage2!S25+stage2!Y25</f>
        <v>33</v>
      </c>
      <c r="H17" s="2">
        <f t="shared" si="1"/>
        <v>152</v>
      </c>
      <c r="I17" s="25">
        <f t="shared" si="2"/>
        <v>0.77500000000000002</v>
      </c>
      <c r="J17" s="25">
        <f t="shared" si="3"/>
        <v>0.67500000000000004</v>
      </c>
      <c r="K17" s="25">
        <f t="shared" si="4"/>
        <v>0.7</v>
      </c>
      <c r="L17" s="25">
        <f t="shared" si="5"/>
        <v>0.82499999999999996</v>
      </c>
      <c r="M17" s="25">
        <f t="shared" si="6"/>
        <v>0.82499999999999996</v>
      </c>
      <c r="N17" s="26">
        <f t="shared" si="7"/>
        <v>0.76000000000000012</v>
      </c>
    </row>
    <row r="18" spans="1:14" x14ac:dyDescent="0.15">
      <c r="A18" s="2">
        <f>stage1!A26</f>
        <v>3647</v>
      </c>
      <c r="B18" s="2" t="str">
        <f>stage2!B26</f>
        <v>Urooj Naveed</v>
      </c>
      <c r="C18" s="2">
        <f>stage2!C26+stage2!I26+stage2!O26+stage2!U26</f>
        <v>28</v>
      </c>
      <c r="D18" s="2">
        <f>stage2!D26+stage2!J26+stage2!P26+stage2!V26</f>
        <v>24</v>
      </c>
      <c r="E18" s="2">
        <f>stage2!E26+stage2!K26+stage2!Q26+stage2!W26</f>
        <v>24</v>
      </c>
      <c r="F18" s="2">
        <f>stage2!F26+stage2!L26+stage2!R26+stage2!X26</f>
        <v>32</v>
      </c>
      <c r="G18" s="2">
        <f>stage2!G26+stage2!M26+stage2!S26+stage2!Y26</f>
        <v>28</v>
      </c>
      <c r="H18" s="2">
        <f t="shared" si="1"/>
        <v>136</v>
      </c>
      <c r="I18" s="25">
        <f t="shared" si="2"/>
        <v>0.7</v>
      </c>
      <c r="J18" s="25">
        <f t="shared" si="3"/>
        <v>0.6</v>
      </c>
      <c r="K18" s="25">
        <f t="shared" si="4"/>
        <v>0.6</v>
      </c>
      <c r="L18" s="25">
        <f t="shared" si="5"/>
        <v>0.8</v>
      </c>
      <c r="M18" s="25">
        <f t="shared" si="6"/>
        <v>0.7</v>
      </c>
      <c r="N18" s="26">
        <f t="shared" si="7"/>
        <v>0.68</v>
      </c>
    </row>
    <row r="19" spans="1:14" x14ac:dyDescent="0.15">
      <c r="A19" s="2">
        <f>stage1!A27</f>
        <v>3823</v>
      </c>
      <c r="B19" s="2" t="str">
        <f>stage2!B27</f>
        <v>Syed Abdul Sami</v>
      </c>
      <c r="C19" s="2">
        <f>stage2!C27+stage2!I27+stage2!O27+stage2!U27</f>
        <v>25</v>
      </c>
      <c r="D19" s="2">
        <f>stage2!D27+stage2!J27+stage2!P27+stage2!V27</f>
        <v>21</v>
      </c>
      <c r="E19" s="2">
        <f>stage2!E27+stage2!K27+stage2!Q27+stage2!W27</f>
        <v>23</v>
      </c>
      <c r="F19" s="2">
        <f>stage2!F27+stage2!L27+stage2!R27+stage2!X27</f>
        <v>27</v>
      </c>
      <c r="G19" s="2">
        <f>stage2!G27+stage2!M27+stage2!S27+stage2!Y27</f>
        <v>25</v>
      </c>
      <c r="H19" s="2">
        <f t="shared" si="1"/>
        <v>121</v>
      </c>
      <c r="I19" s="25">
        <f t="shared" si="2"/>
        <v>0.625</v>
      </c>
      <c r="J19" s="25">
        <f t="shared" si="3"/>
        <v>0.52500000000000002</v>
      </c>
      <c r="K19" s="25">
        <f t="shared" si="4"/>
        <v>0.57499999999999996</v>
      </c>
      <c r="L19" s="25">
        <f t="shared" si="5"/>
        <v>0.67500000000000004</v>
      </c>
      <c r="M19" s="25">
        <f t="shared" si="6"/>
        <v>0.625</v>
      </c>
      <c r="N19" s="26">
        <f t="shared" si="7"/>
        <v>0.60499999999999998</v>
      </c>
    </row>
    <row r="20" spans="1:14" x14ac:dyDescent="0.15">
      <c r="A20" s="2">
        <f>stage1!A28</f>
        <v>4923</v>
      </c>
      <c r="B20" s="2" t="str">
        <f>stage2!B28</f>
        <v>Amani Rafaqat</v>
      </c>
      <c r="C20" s="2">
        <f>stage2!C28+stage2!I28+stage2!O28+stage2!U28</f>
        <v>26</v>
      </c>
      <c r="D20" s="2">
        <f>stage2!D28+stage2!J28+stage2!P28+stage2!V28</f>
        <v>22</v>
      </c>
      <c r="E20" s="2">
        <f>stage2!E28+stage2!K28+stage2!Q28+stage2!W28</f>
        <v>24</v>
      </c>
      <c r="F20" s="2">
        <f>stage2!F28+stage2!L28+stage2!R28+stage2!X28</f>
        <v>28</v>
      </c>
      <c r="G20" s="2">
        <f>stage2!G28+stage2!M28+stage2!S28+stage2!Y28</f>
        <v>26</v>
      </c>
      <c r="H20" s="2">
        <f t="shared" si="1"/>
        <v>126</v>
      </c>
      <c r="I20" s="25">
        <f t="shared" si="2"/>
        <v>0.65</v>
      </c>
      <c r="J20" s="25">
        <f t="shared" si="3"/>
        <v>0.55000000000000004</v>
      </c>
      <c r="K20" s="25">
        <f t="shared" si="4"/>
        <v>0.6</v>
      </c>
      <c r="L20" s="25">
        <f t="shared" si="5"/>
        <v>0.7</v>
      </c>
      <c r="M20" s="25">
        <f t="shared" si="6"/>
        <v>0.65</v>
      </c>
      <c r="N20" s="26">
        <f t="shared" si="7"/>
        <v>0.63</v>
      </c>
    </row>
    <row r="21" spans="1:14" x14ac:dyDescent="0.15">
      <c r="A21" s="2">
        <f>stage1!A29</f>
        <v>0</v>
      </c>
      <c r="B21" s="2">
        <f>stage2!B29</f>
        <v>0</v>
      </c>
      <c r="C21" s="2">
        <f>stage2!C29+stage2!I29+stage2!O29+stage2!U29</f>
        <v>0</v>
      </c>
      <c r="D21" s="2">
        <f>stage2!D29+stage2!J29+stage2!P29+stage2!V29</f>
        <v>0</v>
      </c>
      <c r="E21" s="2">
        <f>stage2!E29+stage2!K29+stage2!Q29+stage2!W29</f>
        <v>0</v>
      </c>
      <c r="F21" s="2">
        <f>stage2!F29+stage2!L29+stage2!R29+stage2!X29</f>
        <v>0</v>
      </c>
      <c r="G21" s="2">
        <f>stage2!G29+stage2!M29+stage2!S29+stage2!Y29</f>
        <v>0</v>
      </c>
      <c r="H21" s="2">
        <f t="shared" si="1"/>
        <v>0</v>
      </c>
      <c r="I21" s="25">
        <f t="shared" si="2"/>
        <v>0</v>
      </c>
      <c r="J21" s="25">
        <f t="shared" si="3"/>
        <v>0</v>
      </c>
      <c r="K21" s="25">
        <f t="shared" si="4"/>
        <v>0</v>
      </c>
      <c r="L21" s="25">
        <f t="shared" si="5"/>
        <v>0</v>
      </c>
      <c r="M21" s="25">
        <f t="shared" si="6"/>
        <v>0</v>
      </c>
      <c r="N21" s="26">
        <f t="shared" si="7"/>
        <v>0</v>
      </c>
    </row>
    <row r="22" spans="1:14" x14ac:dyDescent="0.15">
      <c r="A22" s="2">
        <f>stage1!A30</f>
        <v>0</v>
      </c>
      <c r="B22" s="2">
        <f>stage2!B30</f>
        <v>0</v>
      </c>
      <c r="C22" s="2">
        <f>stage2!C30+stage2!I30+stage2!O30+stage2!U30</f>
        <v>0</v>
      </c>
      <c r="D22" s="2">
        <f>stage2!D30+stage2!J30+stage2!P30+stage2!V30</f>
        <v>0</v>
      </c>
      <c r="E22" s="2">
        <f>stage2!E30+stage2!K30+stage2!Q30+stage2!W30</f>
        <v>0</v>
      </c>
      <c r="F22" s="2">
        <f>stage2!F30+stage2!L30+stage2!R30+stage2!X30</f>
        <v>0</v>
      </c>
      <c r="G22" s="2">
        <f>stage2!G30+stage2!M30+stage2!S30+stage2!Y30</f>
        <v>0</v>
      </c>
      <c r="H22" s="2">
        <f t="shared" si="1"/>
        <v>0</v>
      </c>
      <c r="I22" s="25">
        <f t="shared" si="2"/>
        <v>0</v>
      </c>
      <c r="J22" s="25">
        <f t="shared" si="3"/>
        <v>0</v>
      </c>
      <c r="K22" s="25">
        <f t="shared" si="4"/>
        <v>0</v>
      </c>
      <c r="L22" s="25">
        <f t="shared" si="5"/>
        <v>0</v>
      </c>
      <c r="M22" s="25">
        <f t="shared" si="6"/>
        <v>0</v>
      </c>
      <c r="N22" s="26">
        <f t="shared" si="7"/>
        <v>0</v>
      </c>
    </row>
    <row r="23" spans="1:14" x14ac:dyDescent="0.15">
      <c r="A23" s="2">
        <f>stage1!A31</f>
        <v>0</v>
      </c>
      <c r="B23" s="2">
        <f>stage2!B31</f>
        <v>0</v>
      </c>
      <c r="C23" s="2">
        <f>stage2!C31+stage2!I31+stage2!O31+stage2!U31</f>
        <v>0</v>
      </c>
      <c r="D23" s="2">
        <f>stage2!D31+stage2!J31+stage2!P31+stage2!V31</f>
        <v>0</v>
      </c>
      <c r="E23" s="2">
        <f>stage2!E31+stage2!K31+stage2!Q31+stage2!W31</f>
        <v>0</v>
      </c>
      <c r="F23" s="2">
        <f>stage2!F31+stage2!L31+stage2!R31+stage2!X31</f>
        <v>0</v>
      </c>
      <c r="G23" s="2">
        <f>stage2!G31+stage2!M31+stage2!S31+stage2!Y31</f>
        <v>0</v>
      </c>
      <c r="H23" s="2">
        <f t="shared" ref="H23" si="15">SUM(C23:G23)</f>
        <v>0</v>
      </c>
      <c r="I23" s="25">
        <f t="shared" ref="I23" si="16">C23/40</f>
        <v>0</v>
      </c>
      <c r="J23" s="25">
        <f t="shared" ref="J23" si="17">D23/40</f>
        <v>0</v>
      </c>
      <c r="K23" s="25">
        <f t="shared" ref="K23" si="18">E23/40</f>
        <v>0</v>
      </c>
      <c r="L23" s="25">
        <f t="shared" ref="L23" si="19">F23/40</f>
        <v>0</v>
      </c>
      <c r="M23" s="25">
        <f t="shared" ref="M23" si="20">G23/40</f>
        <v>0</v>
      </c>
      <c r="N23" s="26">
        <f t="shared" ref="N23" si="21">AVERAGE(I23:M23)</f>
        <v>0</v>
      </c>
    </row>
    <row r="24" spans="1:14" x14ac:dyDescent="0.15">
      <c r="A24" s="2">
        <f>stage1!A32</f>
        <v>0</v>
      </c>
      <c r="B24" s="2">
        <f>stage2!B32</f>
        <v>0</v>
      </c>
      <c r="C24" s="2">
        <f>stage2!C32+stage2!I32+stage2!O32+stage2!U32</f>
        <v>0</v>
      </c>
      <c r="D24" s="2">
        <f>stage2!D32+stage2!J32+stage2!P32+stage2!V32</f>
        <v>0</v>
      </c>
      <c r="E24" s="2">
        <f>stage2!E32+stage2!K32+stage2!Q32+stage2!W32</f>
        <v>0</v>
      </c>
      <c r="F24" s="2">
        <f>stage2!F32+stage2!L32+stage2!R32+stage2!X32</f>
        <v>0</v>
      </c>
      <c r="G24" s="2">
        <f>stage2!G32+stage2!M32+stage2!S32+stage2!Y32</f>
        <v>0</v>
      </c>
      <c r="H24" s="2">
        <f t="shared" si="1"/>
        <v>0</v>
      </c>
      <c r="I24" s="25">
        <f t="shared" si="2"/>
        <v>0</v>
      </c>
      <c r="J24" s="25">
        <f t="shared" si="3"/>
        <v>0</v>
      </c>
      <c r="K24" s="25">
        <f t="shared" si="4"/>
        <v>0</v>
      </c>
      <c r="L24" s="25">
        <f t="shared" si="5"/>
        <v>0</v>
      </c>
      <c r="M24" s="25">
        <f t="shared" si="6"/>
        <v>0</v>
      </c>
      <c r="N24" s="26">
        <f t="shared" si="7"/>
        <v>0</v>
      </c>
    </row>
    <row r="25" spans="1:14" x14ac:dyDescent="0.15">
      <c r="A25" s="2">
        <f>stage1!A33</f>
        <v>0</v>
      </c>
      <c r="B25" s="2">
        <f>stage2!B33</f>
        <v>0</v>
      </c>
      <c r="C25" s="2">
        <f>stage2!C33+stage2!I33+stage2!O33+stage2!U33</f>
        <v>0</v>
      </c>
      <c r="D25" s="2">
        <f>stage2!D33+stage2!J33+stage2!P33+stage2!V33</f>
        <v>0</v>
      </c>
      <c r="E25" s="2">
        <f>stage2!E33+stage2!K33+stage2!Q33+stage2!W33</f>
        <v>0</v>
      </c>
      <c r="F25" s="2">
        <f>stage2!F33+stage2!L33+stage2!R33+stage2!X33</f>
        <v>0</v>
      </c>
      <c r="G25" s="2">
        <f>stage2!G33+stage2!M33+stage2!S33+stage2!Y33</f>
        <v>0</v>
      </c>
      <c r="H25" s="2">
        <f t="shared" si="1"/>
        <v>0</v>
      </c>
      <c r="I25" s="25">
        <f t="shared" si="2"/>
        <v>0</v>
      </c>
      <c r="J25" s="25">
        <f t="shared" si="3"/>
        <v>0</v>
      </c>
      <c r="K25" s="25">
        <f t="shared" si="4"/>
        <v>0</v>
      </c>
      <c r="L25" s="25">
        <f t="shared" si="5"/>
        <v>0</v>
      </c>
      <c r="M25" s="25">
        <f t="shared" si="6"/>
        <v>0</v>
      </c>
      <c r="N25" s="26">
        <f t="shared" si="7"/>
        <v>0</v>
      </c>
    </row>
    <row r="26" spans="1:14" x14ac:dyDescent="0.15">
      <c r="A26" s="2">
        <f>stage1!A34</f>
        <v>0</v>
      </c>
      <c r="B26" s="2">
        <f>stage2!B34</f>
        <v>0</v>
      </c>
      <c r="C26" s="2">
        <f>stage2!C34+stage2!I34+stage2!O34+stage2!U34</f>
        <v>0</v>
      </c>
      <c r="D26" s="2">
        <f>stage2!D34+stage2!J34+stage2!P34+stage2!V34</f>
        <v>0</v>
      </c>
      <c r="E26" s="2">
        <f>stage2!E34+stage2!K34+stage2!Q34+stage2!W34</f>
        <v>0</v>
      </c>
      <c r="F26" s="2">
        <f>stage2!F34+stage2!L34+stage2!R34+stage2!X34</f>
        <v>0</v>
      </c>
      <c r="G26" s="2">
        <f>stage2!G34+stage2!M34+stage2!S34+stage2!Y34</f>
        <v>0</v>
      </c>
      <c r="H26" s="2">
        <f t="shared" si="1"/>
        <v>0</v>
      </c>
      <c r="I26" s="25">
        <f t="shared" si="2"/>
        <v>0</v>
      </c>
      <c r="J26" s="25">
        <f t="shared" si="3"/>
        <v>0</v>
      </c>
      <c r="K26" s="25">
        <f t="shared" si="4"/>
        <v>0</v>
      </c>
      <c r="L26" s="25">
        <f t="shared" si="5"/>
        <v>0</v>
      </c>
      <c r="M26" s="25">
        <f t="shared" si="6"/>
        <v>0</v>
      </c>
      <c r="N26" s="26">
        <f t="shared" si="7"/>
        <v>0</v>
      </c>
    </row>
    <row r="27" spans="1:14" x14ac:dyDescent="0.15">
      <c r="A27" s="2">
        <f>stage1!A35</f>
        <v>0</v>
      </c>
      <c r="B27" s="2">
        <f>stage2!B35</f>
        <v>0</v>
      </c>
      <c r="C27" s="2">
        <f>stage2!C35+stage2!I35+stage2!O35+stage2!U35</f>
        <v>0</v>
      </c>
      <c r="D27" s="2">
        <f>stage2!D35+stage2!J35+stage2!P35+stage2!V35</f>
        <v>0</v>
      </c>
      <c r="E27" s="2">
        <f>stage2!E35+stage2!K35+stage2!Q35+stage2!W35</f>
        <v>0</v>
      </c>
      <c r="F27" s="2">
        <f>stage2!F35+stage2!L35+stage2!R35+stage2!X35</f>
        <v>0</v>
      </c>
      <c r="G27" s="2">
        <f>stage2!G35+stage2!M35+stage2!S35+stage2!Y35</f>
        <v>0</v>
      </c>
      <c r="H27" s="2">
        <f t="shared" ref="H27:H31" si="22">SUM(C27:G27)</f>
        <v>0</v>
      </c>
      <c r="I27" s="25">
        <f t="shared" ref="I27:I31" si="23">C27/40</f>
        <v>0</v>
      </c>
      <c r="J27" s="25">
        <f t="shared" ref="J27:J31" si="24">D27/40</f>
        <v>0</v>
      </c>
      <c r="K27" s="25">
        <f t="shared" ref="K27:K31" si="25">E27/40</f>
        <v>0</v>
      </c>
      <c r="L27" s="25">
        <f t="shared" ref="L27:L31" si="26">F27/40</f>
        <v>0</v>
      </c>
      <c r="M27" s="25">
        <f t="shared" ref="M27:M31" si="27">G27/40</f>
        <v>0</v>
      </c>
      <c r="N27" s="26">
        <f t="shared" ref="N27:N31" si="28">AVERAGE(I27:M27)</f>
        <v>0</v>
      </c>
    </row>
    <row r="28" spans="1:14" x14ac:dyDescent="0.15">
      <c r="A28" s="2">
        <f>stage1!A36</f>
        <v>0</v>
      </c>
      <c r="B28" s="2">
        <f>stage2!B36</f>
        <v>0</v>
      </c>
      <c r="C28" s="2">
        <f>stage2!C36+stage2!I36+stage2!O36+stage2!U36</f>
        <v>0</v>
      </c>
      <c r="D28" s="2">
        <f>stage2!D36+stage2!J36+stage2!P36+stage2!V36</f>
        <v>0</v>
      </c>
      <c r="E28" s="2">
        <f>stage2!E36+stage2!K36+stage2!Q36+stage2!W36</f>
        <v>0</v>
      </c>
      <c r="F28" s="2">
        <f>stage2!F36+stage2!L36+stage2!R36+stage2!X36</f>
        <v>0</v>
      </c>
      <c r="G28" s="2">
        <f>stage2!G36+stage2!M36+stage2!S36+stage2!Y36</f>
        <v>0</v>
      </c>
      <c r="H28" s="2">
        <f t="shared" si="22"/>
        <v>0</v>
      </c>
      <c r="I28" s="25">
        <f t="shared" si="23"/>
        <v>0</v>
      </c>
      <c r="J28" s="25">
        <f t="shared" si="24"/>
        <v>0</v>
      </c>
      <c r="K28" s="25">
        <f t="shared" si="25"/>
        <v>0</v>
      </c>
      <c r="L28" s="25">
        <f t="shared" si="26"/>
        <v>0</v>
      </c>
      <c r="M28" s="25">
        <f t="shared" si="27"/>
        <v>0</v>
      </c>
      <c r="N28" s="26">
        <f t="shared" si="28"/>
        <v>0</v>
      </c>
    </row>
    <row r="29" spans="1:14" x14ac:dyDescent="0.15">
      <c r="A29" s="2">
        <f>stage1!A37</f>
        <v>0</v>
      </c>
      <c r="B29" s="2">
        <f>stage2!B37</f>
        <v>0</v>
      </c>
      <c r="C29" s="2">
        <f>stage2!C37+stage2!I37+stage2!O37+stage2!U37</f>
        <v>0</v>
      </c>
      <c r="D29" s="2">
        <f>stage2!D37+stage2!J37+stage2!P37+stage2!V37</f>
        <v>0</v>
      </c>
      <c r="E29" s="2">
        <f>stage2!E37+stage2!K37+stage2!Q37+stage2!W37</f>
        <v>0</v>
      </c>
      <c r="F29" s="2">
        <f>stage2!F37+stage2!L37+stage2!R37+stage2!X37</f>
        <v>0</v>
      </c>
      <c r="G29" s="2">
        <f>stage2!G37+stage2!M37+stage2!S37+stage2!Y37</f>
        <v>0</v>
      </c>
      <c r="H29" s="2">
        <f t="shared" si="22"/>
        <v>0</v>
      </c>
      <c r="I29" s="25">
        <f t="shared" si="23"/>
        <v>0</v>
      </c>
      <c r="J29" s="25">
        <f t="shared" si="24"/>
        <v>0</v>
      </c>
      <c r="K29" s="25">
        <f t="shared" si="25"/>
        <v>0</v>
      </c>
      <c r="L29" s="25">
        <f t="shared" si="26"/>
        <v>0</v>
      </c>
      <c r="M29" s="25">
        <f t="shared" si="27"/>
        <v>0</v>
      </c>
      <c r="N29" s="26">
        <f t="shared" si="28"/>
        <v>0</v>
      </c>
    </row>
    <row r="30" spans="1:14" x14ac:dyDescent="0.15">
      <c r="A30" s="2">
        <f>stage1!A38</f>
        <v>0</v>
      </c>
      <c r="B30" s="2">
        <f>stage2!B38</f>
        <v>0</v>
      </c>
      <c r="C30" s="2">
        <f>stage2!C38+stage2!I38+stage2!O38+stage2!U38</f>
        <v>0</v>
      </c>
      <c r="D30" s="2">
        <f>stage2!D38+stage2!J38+stage2!P38+stage2!V38</f>
        <v>0</v>
      </c>
      <c r="E30" s="2">
        <f>stage2!E38+stage2!K38+stage2!Q38+stage2!W38</f>
        <v>0</v>
      </c>
      <c r="F30" s="2">
        <f>stage2!F38+stage2!L38+stage2!R38+stage2!X38</f>
        <v>0</v>
      </c>
      <c r="G30" s="2">
        <f>stage2!G38+stage2!M38+stage2!S38+stage2!Y38</f>
        <v>0</v>
      </c>
      <c r="H30" s="2">
        <f t="shared" si="22"/>
        <v>0</v>
      </c>
      <c r="I30" s="25">
        <f t="shared" si="23"/>
        <v>0</v>
      </c>
      <c r="J30" s="25">
        <f t="shared" si="24"/>
        <v>0</v>
      </c>
      <c r="K30" s="25">
        <f t="shared" si="25"/>
        <v>0</v>
      </c>
      <c r="L30" s="25">
        <f t="shared" si="26"/>
        <v>0</v>
      </c>
      <c r="M30" s="25">
        <f t="shared" si="27"/>
        <v>0</v>
      </c>
      <c r="N30" s="26">
        <f t="shared" si="28"/>
        <v>0</v>
      </c>
    </row>
    <row r="31" spans="1:14" ht="13" thickBot="1" x14ac:dyDescent="0.2">
      <c r="A31" s="2">
        <f>stage1!A39</f>
        <v>0</v>
      </c>
      <c r="B31" s="2">
        <f>stage2!B39</f>
        <v>0</v>
      </c>
      <c r="C31" s="2">
        <f>stage2!C39+stage2!I39+stage2!O39+stage2!U39</f>
        <v>0</v>
      </c>
      <c r="D31" s="2">
        <f>stage2!D39+stage2!J39+stage2!P39+stage2!V39</f>
        <v>0</v>
      </c>
      <c r="E31" s="2">
        <f>stage2!E39+stage2!K39+stage2!Q39+stage2!W39</f>
        <v>0</v>
      </c>
      <c r="F31" s="2">
        <f>stage2!F39+stage2!L39+stage2!R39+stage2!X39</f>
        <v>0</v>
      </c>
      <c r="G31" s="2">
        <f>stage2!G39+stage2!M39+stage2!S39+stage2!Y39</f>
        <v>0</v>
      </c>
      <c r="H31" s="2">
        <f t="shared" si="22"/>
        <v>0</v>
      </c>
      <c r="I31" s="25">
        <f t="shared" si="23"/>
        <v>0</v>
      </c>
      <c r="J31" s="25">
        <f t="shared" si="24"/>
        <v>0</v>
      </c>
      <c r="K31" s="25">
        <f t="shared" si="25"/>
        <v>0</v>
      </c>
      <c r="L31" s="25">
        <f t="shared" si="26"/>
        <v>0</v>
      </c>
      <c r="M31" s="25">
        <f t="shared" si="27"/>
        <v>0</v>
      </c>
      <c r="N31" s="26">
        <f t="shared" si="28"/>
        <v>0</v>
      </c>
    </row>
    <row r="32" spans="1:14" ht="13" thickBot="1" x14ac:dyDescent="0.2">
      <c r="A32" s="20"/>
      <c r="B32" s="21" t="s">
        <v>70</v>
      </c>
      <c r="C32" s="22">
        <f t="shared" ref="C32:N32" si="29">AVERAGE(C2:C26)</f>
        <v>20.399999999999999</v>
      </c>
      <c r="D32" s="22">
        <f t="shared" si="29"/>
        <v>17.239999999999998</v>
      </c>
      <c r="E32" s="22">
        <f t="shared" si="29"/>
        <v>18.440000000000001</v>
      </c>
      <c r="F32" s="22">
        <f t="shared" si="29"/>
        <v>22.12</v>
      </c>
      <c r="G32" s="22">
        <f t="shared" si="29"/>
        <v>20.36</v>
      </c>
      <c r="H32" s="22">
        <f t="shared" si="29"/>
        <v>98.56</v>
      </c>
      <c r="I32" s="23">
        <f t="shared" si="29"/>
        <v>0.51000000000000012</v>
      </c>
      <c r="J32" s="23">
        <f t="shared" si="29"/>
        <v>0.43100000000000011</v>
      </c>
      <c r="K32" s="23">
        <f t="shared" si="29"/>
        <v>0.46099999999999985</v>
      </c>
      <c r="L32" s="23">
        <f t="shared" si="29"/>
        <v>0.55300000000000005</v>
      </c>
      <c r="M32" s="23">
        <f t="shared" si="29"/>
        <v>0.50900000000000001</v>
      </c>
      <c r="N32" s="27">
        <f t="shared" si="29"/>
        <v>0.49280000000000002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"/>
  <sheetViews>
    <sheetView showGridLines="0" workbookViewId="0">
      <selection activeCell="B4" sqref="B4"/>
    </sheetView>
  </sheetViews>
  <sheetFormatPr baseColWidth="10" defaultColWidth="8.83203125" defaultRowHeight="12" x14ac:dyDescent="0.15"/>
  <cols>
    <col min="1" max="1" width="8.83203125" style="1"/>
    <col min="2" max="2" width="6.83203125" style="1" customWidth="1"/>
    <col min="3" max="3" width="17.83203125" style="1" customWidth="1"/>
    <col min="4" max="4" width="11.5" style="1" customWidth="1"/>
    <col min="5" max="5" width="10.5" style="1" customWidth="1"/>
    <col min="6" max="6" width="10.1640625" style="1" customWidth="1"/>
    <col min="7" max="7" width="10.83203125" style="1" customWidth="1"/>
    <col min="8" max="16384" width="8.83203125" style="1"/>
  </cols>
  <sheetData>
    <row r="1" spans="1:15" ht="13" thickBot="1" x14ac:dyDescent="0.2">
      <c r="A1" s="109" t="s">
        <v>71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40" thickBot="1" x14ac:dyDescent="0.2">
      <c r="A2" s="6"/>
      <c r="B2" s="41" t="s">
        <v>72</v>
      </c>
      <c r="C2" s="42" t="s">
        <v>36</v>
      </c>
      <c r="D2" s="30" t="s">
        <v>15</v>
      </c>
      <c r="E2" s="30" t="s">
        <v>16</v>
      </c>
      <c r="F2" s="30" t="s">
        <v>17</v>
      </c>
      <c r="G2" s="30" t="s">
        <v>18</v>
      </c>
      <c r="H2" s="30" t="s">
        <v>19</v>
      </c>
      <c r="I2" s="29" t="s">
        <v>34</v>
      </c>
      <c r="J2" s="30" t="s">
        <v>38</v>
      </c>
      <c r="K2" s="30" t="s">
        <v>39</v>
      </c>
      <c r="L2" s="30" t="s">
        <v>40</v>
      </c>
      <c r="M2" s="30" t="s">
        <v>73</v>
      </c>
      <c r="N2" s="30" t="s">
        <v>74</v>
      </c>
      <c r="O2" s="47" t="s">
        <v>43</v>
      </c>
    </row>
    <row r="3" spans="1:15" x14ac:dyDescent="0.15">
      <c r="A3" s="9" t="s">
        <v>72</v>
      </c>
      <c r="B3" s="5">
        <v>4439</v>
      </c>
      <c r="C3" s="5" t="e">
        <f>VLOOKUP($B$3,S1Data!$A$2:$N$31,2,FALSE)</f>
        <v>#N/A</v>
      </c>
      <c r="D3" s="5" t="e">
        <f>VLOOKUP($B$3,S1Data!$A$2:$N$31,3,FALSE)</f>
        <v>#N/A</v>
      </c>
      <c r="E3" s="5" t="e">
        <f>VLOOKUP($B$3,S1Data!$A$2:$N$31,4,FALSE)</f>
        <v>#N/A</v>
      </c>
      <c r="F3" s="5" t="e">
        <f>VLOOKUP($B$3,S1Data!$A$2:$N$31,5,FALSE)</f>
        <v>#N/A</v>
      </c>
      <c r="G3" s="5" t="e">
        <f>VLOOKUP($B$3,S1Data!$A$2:$N$31,6,FALSE)</f>
        <v>#N/A</v>
      </c>
      <c r="H3" s="5" t="e">
        <f>VLOOKUP($B$3,S1Data!$A$2:$N$31,7,FALSE)</f>
        <v>#N/A</v>
      </c>
      <c r="I3" s="5" t="e">
        <f>VLOOKUP($B$3,S1Data!$A$2:$N$31,8,FALSE)</f>
        <v>#N/A</v>
      </c>
      <c r="J3" s="28" t="e">
        <f>VLOOKUP($B$3,S1Data!$A$2:$N$31,9,FALSE)</f>
        <v>#N/A</v>
      </c>
      <c r="K3" s="28" t="e">
        <f>VLOOKUP($B$3,S1Data!$A$2:$N$31,10,FALSE)</f>
        <v>#N/A</v>
      </c>
      <c r="L3" s="28" t="e">
        <f>VLOOKUP($B$3,S1Data!$A$2:$N$31,12,FALSE)</f>
        <v>#N/A</v>
      </c>
      <c r="M3" s="28" t="e">
        <f>VLOOKUP($B$3,S1Data!$A$2:$N$31,12,FALSE)</f>
        <v>#N/A</v>
      </c>
      <c r="N3" s="28" t="e">
        <f>VLOOKUP($B$3,S1Data!$A$2:$N$31,13,FALSE)</f>
        <v>#N/A</v>
      </c>
      <c r="O3" s="28" t="e">
        <f>VLOOKUP($B$3,S1Data!$A$2:$N$31,14,FALSE)</f>
        <v>#N/A</v>
      </c>
    </row>
  </sheetData>
  <mergeCells count="1">
    <mergeCell ref="A1:O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stage1!$A$10:$A$39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"/>
  <sheetViews>
    <sheetView showGridLines="0" workbookViewId="0">
      <selection activeCell="I33" sqref="I33"/>
    </sheetView>
  </sheetViews>
  <sheetFormatPr baseColWidth="10" defaultColWidth="8.83203125" defaultRowHeight="12" x14ac:dyDescent="0.15"/>
  <cols>
    <col min="1" max="1" width="8.83203125" style="1"/>
    <col min="2" max="2" width="6.83203125" style="1" customWidth="1"/>
    <col min="3" max="3" width="17.83203125" style="1" customWidth="1"/>
    <col min="4" max="4" width="11.5" style="1" customWidth="1"/>
    <col min="5" max="5" width="10.5" style="1" customWidth="1"/>
    <col min="6" max="6" width="10.1640625" style="1" customWidth="1"/>
    <col min="7" max="7" width="10.83203125" style="1" customWidth="1"/>
    <col min="8" max="16384" width="8.83203125" style="1"/>
  </cols>
  <sheetData>
    <row r="1" spans="1:15" ht="13" thickBot="1" x14ac:dyDescent="0.2">
      <c r="A1" s="109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40" thickBot="1" x14ac:dyDescent="0.2">
      <c r="A2" s="6"/>
      <c r="B2" s="41" t="s">
        <v>72</v>
      </c>
      <c r="C2" s="42" t="s">
        <v>36</v>
      </c>
      <c r="D2" s="30" t="s">
        <v>15</v>
      </c>
      <c r="E2" s="30" t="s">
        <v>16</v>
      </c>
      <c r="F2" s="30" t="s">
        <v>17</v>
      </c>
      <c r="G2" s="30" t="s">
        <v>18</v>
      </c>
      <c r="H2" s="30" t="s">
        <v>19</v>
      </c>
      <c r="I2" s="29" t="s">
        <v>34</v>
      </c>
      <c r="J2" s="30" t="s">
        <v>38</v>
      </c>
      <c r="K2" s="30" t="s">
        <v>39</v>
      </c>
      <c r="L2" s="30" t="s">
        <v>40</v>
      </c>
      <c r="M2" s="30" t="s">
        <v>73</v>
      </c>
      <c r="N2" s="30" t="s">
        <v>74</v>
      </c>
      <c r="O2" s="47" t="s">
        <v>43</v>
      </c>
    </row>
    <row r="3" spans="1:15" x14ac:dyDescent="0.15">
      <c r="A3" s="9" t="s">
        <v>72</v>
      </c>
      <c r="B3" s="5">
        <v>4439</v>
      </c>
      <c r="C3" s="5" t="e">
        <f>VLOOKUP($B$3,S2Data!$A$2:$N$31,2,FALSE)</f>
        <v>#N/A</v>
      </c>
      <c r="D3" s="5" t="e">
        <f>VLOOKUP($B$3,S2Data!$A$2:$N$31,3,FALSE)</f>
        <v>#N/A</v>
      </c>
      <c r="E3" s="5" t="e">
        <f>VLOOKUP($B$3,S2Data!$A$2:$N$31,4,FALSE)</f>
        <v>#N/A</v>
      </c>
      <c r="F3" s="5" t="e">
        <f>VLOOKUP($B$3,S2Data!$A$2:$N$31,5,FALSE)</f>
        <v>#N/A</v>
      </c>
      <c r="G3" s="5" t="e">
        <f>VLOOKUP($B$3,S2Data!$A$2:$N$31,6,FALSE)</f>
        <v>#N/A</v>
      </c>
      <c r="H3" s="5" t="e">
        <f>VLOOKUP($B$3,S2Data!$A$2:$N$31,7,FALSE)</f>
        <v>#N/A</v>
      </c>
      <c r="I3" s="5" t="e">
        <f>VLOOKUP($B$3,S2Data!$A$2:$N$31,8,FALSE)</f>
        <v>#N/A</v>
      </c>
      <c r="J3" s="28" t="e">
        <f>VLOOKUP($B$3,S2Data!$A$2:$N$31,9,FALSE)</f>
        <v>#N/A</v>
      </c>
      <c r="K3" s="28" t="e">
        <f>VLOOKUP($B$3,S2Data!$A$2:$N$31,10,FALSE)</f>
        <v>#N/A</v>
      </c>
      <c r="L3" s="28" t="e">
        <f>VLOOKUP($B$3,S2Data!$A$2:$N$31,11,FALSE)</f>
        <v>#N/A</v>
      </c>
      <c r="M3" s="28" t="e">
        <f>VLOOKUP($B$3,S2Data!$A$2:$N$31,12,FALSE)</f>
        <v>#N/A</v>
      </c>
      <c r="N3" s="28" t="e">
        <f>VLOOKUP($B$3,S2Data!$A$2:$N$31,13,FALSE)</f>
        <v>#N/A</v>
      </c>
      <c r="O3" s="28" t="e">
        <f>VLOOKUP($B$3,S2Data!$A$2:$N$31,14,FALSE)</f>
        <v>#N/A</v>
      </c>
    </row>
  </sheetData>
  <mergeCells count="1">
    <mergeCell ref="A1:O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stage1!$A$10:$A$39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"/>
  <sheetViews>
    <sheetView showGridLines="0" workbookViewId="0">
      <selection activeCell="M11" sqref="M11"/>
    </sheetView>
  </sheetViews>
  <sheetFormatPr baseColWidth="10" defaultColWidth="8.83203125" defaultRowHeight="15" x14ac:dyDescent="0.2"/>
  <cols>
    <col min="3" max="3" width="25.5" customWidth="1"/>
  </cols>
  <sheetData>
    <row r="1" spans="1:15" ht="16" thickBot="1" x14ac:dyDescent="0.25">
      <c r="B1" s="111" t="s">
        <v>76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ht="40" thickBot="1" x14ac:dyDescent="0.25">
      <c r="A2" s="6"/>
      <c r="B2" s="41" t="s">
        <v>72</v>
      </c>
      <c r="C2" s="42" t="s">
        <v>36</v>
      </c>
      <c r="D2" s="30" t="s">
        <v>15</v>
      </c>
      <c r="E2" s="30" t="s">
        <v>16</v>
      </c>
      <c r="F2" s="30" t="s">
        <v>17</v>
      </c>
      <c r="G2" s="30" t="s">
        <v>18</v>
      </c>
      <c r="H2" s="30" t="s">
        <v>19</v>
      </c>
      <c r="I2" s="29" t="s">
        <v>34</v>
      </c>
      <c r="J2" s="30" t="s">
        <v>38</v>
      </c>
      <c r="K2" s="30" t="s">
        <v>39</v>
      </c>
      <c r="L2" s="30" t="s">
        <v>40</v>
      </c>
      <c r="M2" s="30" t="s">
        <v>73</v>
      </c>
      <c r="N2" s="30" t="s">
        <v>74</v>
      </c>
      <c r="O2" s="47" t="s">
        <v>43</v>
      </c>
    </row>
    <row r="3" spans="1:15" x14ac:dyDescent="0.2">
      <c r="A3" s="9" t="s">
        <v>77</v>
      </c>
      <c r="B3" s="39">
        <v>4439</v>
      </c>
      <c r="C3" s="40" t="e">
        <f>VLOOKUP($B$3,S1Data!$A$2:$N$31,2,FALSE)</f>
        <v>#N/A</v>
      </c>
      <c r="D3" s="40" t="e">
        <f>VLOOKUP($B$3,S1Data!$A$2:$N$31,3,FALSE)</f>
        <v>#N/A</v>
      </c>
      <c r="E3" s="40" t="e">
        <f>VLOOKUP($B$3,S1Data!$A$2:$N$31,4,FALSE)</f>
        <v>#N/A</v>
      </c>
      <c r="F3" s="40" t="e">
        <f>VLOOKUP($B$3,S1Data!$A$2:$N$31,5,FALSE)</f>
        <v>#N/A</v>
      </c>
      <c r="G3" s="40" t="e">
        <f>VLOOKUP($B$3,S1Data!$A$2:$N$31,6,FALSE)</f>
        <v>#N/A</v>
      </c>
      <c r="H3" s="40" t="e">
        <f>VLOOKUP($B$3,S1Data!$A$2:$N$31,7,FALSE)</f>
        <v>#N/A</v>
      </c>
      <c r="I3" s="79" t="e">
        <f>VLOOKUP($B$3,S1Data!$A$2:$N$31,8,FALSE)</f>
        <v>#N/A</v>
      </c>
      <c r="J3" s="80" t="e">
        <f>VLOOKUP($B$3,S1Data!$A$2:$N$31,9,FALSE)</f>
        <v>#N/A</v>
      </c>
      <c r="K3" s="80" t="e">
        <f>VLOOKUP($B$3,S1Data!$A$2:$N$31,10,FALSE)</f>
        <v>#N/A</v>
      </c>
      <c r="L3" s="80" t="e">
        <f>VLOOKUP($B$3,S1Data!$A$2:$N$31,12,FALSE)</f>
        <v>#N/A</v>
      </c>
      <c r="M3" s="80" t="e">
        <f>VLOOKUP($B$3,S1Data!$A$2:$N$31,12,FALSE)</f>
        <v>#N/A</v>
      </c>
      <c r="N3" s="80" t="e">
        <f>VLOOKUP($B$3,S1Data!$A$2:$N$31,13,FALSE)</f>
        <v>#N/A</v>
      </c>
      <c r="O3" s="81" t="e">
        <f>VLOOKUP($B$3,S1Data!$A$2:$N$31,14,FALSE)</f>
        <v>#N/A</v>
      </c>
    </row>
    <row r="4" spans="1:15" ht="16" thickBot="1" x14ac:dyDescent="0.25">
      <c r="A4" s="9" t="s">
        <v>78</v>
      </c>
      <c r="B4" s="37">
        <v>4439</v>
      </c>
      <c r="C4" s="38" t="e">
        <f>VLOOKUP($B$3,S2Data!$A$2:$N$31,2,FALSE)</f>
        <v>#N/A</v>
      </c>
      <c r="D4" s="38" t="e">
        <f>VLOOKUP($B$3,S2Data!$A$2:$N$31,3,FALSE)</f>
        <v>#N/A</v>
      </c>
      <c r="E4" s="38" t="e">
        <f>VLOOKUP($B$3,S2Data!$A$2:$N$31,4,FALSE)</f>
        <v>#N/A</v>
      </c>
      <c r="F4" s="38" t="e">
        <f>VLOOKUP($B$3,S2Data!$A$2:$N$31,5,FALSE)</f>
        <v>#N/A</v>
      </c>
      <c r="G4" s="38" t="e">
        <f>VLOOKUP($B$3,S2Data!$A$2:$N$31,6,FALSE)</f>
        <v>#N/A</v>
      </c>
      <c r="H4" s="38" t="e">
        <f>VLOOKUP($B$3,S2Data!$A$2:$N$31,7,FALSE)</f>
        <v>#N/A</v>
      </c>
      <c r="I4" s="82" t="e">
        <f>VLOOKUP($B$3,S2Data!$A$2:$N$31,8,FALSE)</f>
        <v>#N/A</v>
      </c>
      <c r="J4" s="83" t="e">
        <f>VLOOKUP($B$3,S2Data!$A$2:$N$31,9,FALSE)</f>
        <v>#N/A</v>
      </c>
      <c r="K4" s="83" t="e">
        <f>VLOOKUP($B$3,S2Data!$A$2:$N$31,10,FALSE)</f>
        <v>#N/A</v>
      </c>
      <c r="L4" s="83" t="e">
        <f>VLOOKUP($B$3,S2Data!$A$2:$N$31,11,FALSE)</f>
        <v>#N/A</v>
      </c>
      <c r="M4" s="83" t="e">
        <f>VLOOKUP($B$3,S2Data!$A$2:$N$31,12,FALSE)</f>
        <v>#N/A</v>
      </c>
      <c r="N4" s="83" t="e">
        <f>VLOOKUP($B$3,S2Data!$A$2:$N$31,13,FALSE)</f>
        <v>#N/A</v>
      </c>
      <c r="O4" s="84" t="e">
        <f>VLOOKUP($B$3,S2Data!$A$2:$N$31,14,FALSE)</f>
        <v>#N/A</v>
      </c>
    </row>
    <row r="5" spans="1:15" ht="16" thickBot="1" x14ac:dyDescent="0.25">
      <c r="A5" s="31" t="s">
        <v>79</v>
      </c>
      <c r="B5" s="32"/>
      <c r="C5" s="33" t="s">
        <v>80</v>
      </c>
      <c r="D5" s="34" t="e">
        <f>SUM(D3:D4)</f>
        <v>#N/A</v>
      </c>
      <c r="E5" s="34" t="e">
        <f t="shared" ref="E5:I5" si="0">SUM(E3:E4)</f>
        <v>#N/A</v>
      </c>
      <c r="F5" s="34" t="e">
        <f t="shared" si="0"/>
        <v>#N/A</v>
      </c>
      <c r="G5" s="34" t="e">
        <f t="shared" si="0"/>
        <v>#N/A</v>
      </c>
      <c r="H5" s="34" t="e">
        <f t="shared" si="0"/>
        <v>#N/A</v>
      </c>
      <c r="I5" s="34" t="e">
        <f t="shared" si="0"/>
        <v>#N/A</v>
      </c>
      <c r="J5" s="35" t="e">
        <f>AVERAGE(J3:J4)</f>
        <v>#N/A</v>
      </c>
      <c r="K5" s="35" t="e">
        <f t="shared" ref="K5:O5" si="1">AVERAGE(K3:K4)</f>
        <v>#N/A</v>
      </c>
      <c r="L5" s="35" t="e">
        <f t="shared" si="1"/>
        <v>#N/A</v>
      </c>
      <c r="M5" s="35" t="e">
        <f t="shared" si="1"/>
        <v>#N/A</v>
      </c>
      <c r="N5" s="35" t="e">
        <f t="shared" si="1"/>
        <v>#N/A</v>
      </c>
      <c r="O5" s="36" t="e">
        <f t="shared" si="1"/>
        <v>#N/A</v>
      </c>
    </row>
  </sheetData>
  <mergeCells count="1">
    <mergeCell ref="B1:O1"/>
  </mergeCells>
  <phoneticPr fontId="23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stage1!$A$10:$A$39</xm:f>
          </x14:formula1>
          <xm:sqref>B4 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30AD-6E9C-41DC-A86F-765058425137}">
  <dimension ref="A1:M6"/>
  <sheetViews>
    <sheetView workbookViewId="0">
      <selection activeCell="S25" sqref="S25"/>
    </sheetView>
  </sheetViews>
  <sheetFormatPr baseColWidth="10" defaultColWidth="8.83203125" defaultRowHeight="15" x14ac:dyDescent="0.2"/>
  <cols>
    <col min="1" max="1" width="26" customWidth="1"/>
    <col min="3" max="3" width="8.6640625" bestFit="1" customWidth="1"/>
    <col min="4" max="4" width="8.5" bestFit="1" customWidth="1"/>
  </cols>
  <sheetData>
    <row r="1" spans="1:13" x14ac:dyDescent="0.2">
      <c r="A1" s="112" t="s">
        <v>81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44"/>
    </row>
    <row r="2" spans="1:13" ht="16" thickBot="1" x14ac:dyDescent="0.25"/>
    <row r="3" spans="1:13" ht="40" thickBot="1" x14ac:dyDescent="0.25">
      <c r="A3" s="41" t="s">
        <v>36</v>
      </c>
      <c r="B3" s="30" t="s">
        <v>15</v>
      </c>
      <c r="C3" s="30" t="s">
        <v>16</v>
      </c>
      <c r="D3" s="30" t="s">
        <v>17</v>
      </c>
      <c r="E3" s="30" t="s">
        <v>18</v>
      </c>
      <c r="F3" s="30" t="s">
        <v>19</v>
      </c>
      <c r="G3" s="29" t="s">
        <v>34</v>
      </c>
      <c r="H3" s="30" t="s">
        <v>38</v>
      </c>
      <c r="I3" s="30" t="s">
        <v>39</v>
      </c>
      <c r="J3" s="30" t="s">
        <v>40</v>
      </c>
      <c r="K3" s="30" t="s">
        <v>73</v>
      </c>
      <c r="L3" s="30" t="s">
        <v>74</v>
      </c>
      <c r="M3" s="47" t="s">
        <v>43</v>
      </c>
    </row>
    <row r="4" spans="1:13" x14ac:dyDescent="0.2">
      <c r="A4" s="46" t="str">
        <f>S1Data!B32</f>
        <v>Stage 1 Data of Section - YLP</v>
      </c>
      <c r="B4" s="85">
        <f>S1Data!C32</f>
        <v>10.666666666666666</v>
      </c>
      <c r="C4" s="85">
        <f>S1Data!D32</f>
        <v>8.2333333333333325</v>
      </c>
      <c r="D4" s="85">
        <f>S1Data!E32</f>
        <v>7.7666666666666666</v>
      </c>
      <c r="E4" s="85">
        <f>S1Data!F32</f>
        <v>11.2</v>
      </c>
      <c r="F4" s="85">
        <f>S1Data!G32</f>
        <v>10.466666666666667</v>
      </c>
      <c r="G4" s="85">
        <f>S1Data!H32</f>
        <v>48.333333333333336</v>
      </c>
      <c r="H4" s="80">
        <f>S1Data!I32</f>
        <v>0.26666666666666666</v>
      </c>
      <c r="I4" s="80">
        <f>S1Data!J32</f>
        <v>0.20583333333333337</v>
      </c>
      <c r="J4" s="80">
        <f>S1Data!K32</f>
        <v>0.19416666666666668</v>
      </c>
      <c r="K4" s="80">
        <f>S1Data!L32</f>
        <v>0.27999999999999997</v>
      </c>
      <c r="L4" s="80">
        <f>S1Data!M32</f>
        <v>0.26166666666666666</v>
      </c>
      <c r="M4" s="81">
        <f>S1Data!N32</f>
        <v>0.2416666666666667</v>
      </c>
    </row>
    <row r="5" spans="1:13" ht="16" thickBot="1" x14ac:dyDescent="0.25">
      <c r="A5" s="45" t="str">
        <f>S2Data!B32</f>
        <v>Stage 2 Data of Section - YLP</v>
      </c>
      <c r="B5" s="86">
        <f>S2Data!C32</f>
        <v>20.399999999999999</v>
      </c>
      <c r="C5" s="86">
        <f>S2Data!D32</f>
        <v>17.239999999999998</v>
      </c>
      <c r="D5" s="86">
        <f>S2Data!E32</f>
        <v>18.440000000000001</v>
      </c>
      <c r="E5" s="86">
        <f>S2Data!F32</f>
        <v>22.12</v>
      </c>
      <c r="F5" s="86">
        <f>S2Data!G32</f>
        <v>20.36</v>
      </c>
      <c r="G5" s="86">
        <f>S2Data!H32</f>
        <v>98.56</v>
      </c>
      <c r="H5" s="83">
        <f>S2Data!I32</f>
        <v>0.51000000000000012</v>
      </c>
      <c r="I5" s="83">
        <f>S2Data!J32</f>
        <v>0.43100000000000011</v>
      </c>
      <c r="J5" s="83">
        <f>S2Data!K32</f>
        <v>0.46099999999999985</v>
      </c>
      <c r="K5" s="83">
        <f>S2Data!L32</f>
        <v>0.55300000000000005</v>
      </c>
      <c r="L5" s="83">
        <f>S2Data!M32</f>
        <v>0.50900000000000001</v>
      </c>
      <c r="M5" s="84">
        <f>S2Data!N32</f>
        <v>0.49280000000000002</v>
      </c>
    </row>
    <row r="6" spans="1:13" s="43" customFormat="1" ht="16" thickBot="1" x14ac:dyDescent="0.25">
      <c r="A6" s="32" t="s">
        <v>82</v>
      </c>
      <c r="B6" s="87">
        <f>AVERAGE(B4:B5)</f>
        <v>15.533333333333331</v>
      </c>
      <c r="C6" s="87">
        <f t="shared" ref="C6:G6" si="0">AVERAGE(C4:C5)</f>
        <v>12.736666666666665</v>
      </c>
      <c r="D6" s="87">
        <f t="shared" si="0"/>
        <v>13.103333333333333</v>
      </c>
      <c r="E6" s="87">
        <f t="shared" si="0"/>
        <v>16.66</v>
      </c>
      <c r="F6" s="87">
        <f t="shared" si="0"/>
        <v>15.413333333333334</v>
      </c>
      <c r="G6" s="87">
        <f t="shared" si="0"/>
        <v>73.446666666666673</v>
      </c>
      <c r="H6" s="35">
        <f t="shared" ref="H6:M6" si="1">AVERAGE(H4:H5)</f>
        <v>0.38833333333333342</v>
      </c>
      <c r="I6" s="35">
        <f t="shared" si="1"/>
        <v>0.31841666666666674</v>
      </c>
      <c r="J6" s="35">
        <f t="shared" si="1"/>
        <v>0.32758333333333328</v>
      </c>
      <c r="K6" s="35">
        <f t="shared" si="1"/>
        <v>0.41649999999999998</v>
      </c>
      <c r="L6" s="35">
        <f t="shared" si="1"/>
        <v>0.38533333333333331</v>
      </c>
      <c r="M6" s="36">
        <f t="shared" si="1"/>
        <v>0.36723333333333336</v>
      </c>
    </row>
  </sheetData>
  <mergeCells count="1">
    <mergeCell ref="A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75DF971BDC042ABBF05D4A30397F4" ma:contentTypeVersion="16" ma:contentTypeDescription="Create a new document." ma:contentTypeScope="" ma:versionID="b9754ab5966461e12b71b375b332948f">
  <xsd:schema xmlns:xsd="http://www.w3.org/2001/XMLSchema" xmlns:xs="http://www.w3.org/2001/XMLSchema" xmlns:p="http://schemas.microsoft.com/office/2006/metadata/properties" xmlns:ns2="fefffbdb-f2c0-4e6d-94dc-04e55ab62593" xmlns:ns3="9fc2657f-8a10-488a-9c19-865d33997b5b" targetNamespace="http://schemas.microsoft.com/office/2006/metadata/properties" ma:root="true" ma:fieldsID="4df8f82e3ed46fb779f3206c14026c0a" ns2:_="" ns3:_="">
    <xsd:import namespace="fefffbdb-f2c0-4e6d-94dc-04e55ab62593"/>
    <xsd:import namespace="9fc2657f-8a10-488a-9c19-865d33997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ffbdb-f2c0-4e6d-94dc-04e55ab62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b0dc97c-4265-4286-a30f-3f951028d5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2657f-8a10-488a-9c19-865d33997b5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00b2a0-4dbe-4909-9761-d342a2d62341}" ma:internalName="TaxCatchAll" ma:showField="CatchAllData" ma:web="9fc2657f-8a10-488a-9c19-865d33997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c2657f-8a10-488a-9c19-865d33997b5b" xsi:nil="true"/>
    <lcf76f155ced4ddcb4097134ff3c332f xmlns="fefffbdb-f2c0-4e6d-94dc-04e55ab625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68309A-4F2A-4DB5-B987-CAD2FD7A4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ffbdb-f2c0-4e6d-94dc-04e55ab62593"/>
    <ds:schemaRef ds:uri="9fc2657f-8a10-488a-9c19-865d33997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6780F3-12DE-4899-BD43-A11C05F3A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3953C-2F29-4425-BD4B-D357870D10DA}">
  <ds:schemaRefs>
    <ds:schemaRef ds:uri="http://schemas.microsoft.com/office/2006/metadata/properties"/>
    <ds:schemaRef ds:uri="http://schemas.microsoft.com/office/infopath/2007/PartnerControls"/>
    <ds:schemaRef ds:uri="9fc2657f-8a10-488a-9c19-865d33997b5b"/>
    <ds:schemaRef ds:uri="fefffbdb-f2c0-4e6d-94dc-04e55ab625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stage1</vt:lpstr>
      <vt:lpstr>S1Data</vt:lpstr>
      <vt:lpstr>stage2</vt:lpstr>
      <vt:lpstr>S2Data</vt:lpstr>
      <vt:lpstr>S1Analysis</vt:lpstr>
      <vt:lpstr>S2Analysis</vt:lpstr>
      <vt:lpstr>Student Comparision</vt:lpstr>
      <vt:lpstr>Stage-Wise Comparision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ishud</dc:creator>
  <cp:keywords/>
  <dc:description/>
  <cp:lastModifiedBy>baqheethasherif@gmail.com</cp:lastModifiedBy>
  <cp:revision/>
  <dcterms:created xsi:type="dcterms:W3CDTF">2020-12-12T14:36:54Z</dcterms:created>
  <dcterms:modified xsi:type="dcterms:W3CDTF">2023-03-30T10:43:11Z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0x010100D6C75DF971BDC042ABBF05D4A30397F4</vt:lpwstr>
  </property>
</Properties>
</file>